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8.งบการเงิน\งบการเงิน 2565-Q2\"/>
    </mc:Choice>
  </mc:AlternateContent>
  <xr:revisionPtr revIDLastSave="0" documentId="13_ncr:1_{C1062434-4F51-400C-98BD-08640CDC44A1}" xr6:coauthVersionLast="36" xr6:coauthVersionMax="47" xr10:uidLastSave="{00000000-0000-0000-0000-000000000000}"/>
  <bookViews>
    <workbookView xWindow="-120" yWindow="-120" windowWidth="20736" windowHeight="11160" tabRatio="1000" xr2:uid="{00000000-000D-0000-FFFF-FFFF00000000}"/>
  </bookViews>
  <sheets>
    <sheet name="Note P1-4" sheetId="1" r:id="rId1"/>
    <sheet name="P5-7" sheetId="43" r:id="rId2"/>
    <sheet name="P8-19" sheetId="5" r:id="rId3"/>
    <sheet name="P20-25" sheetId="34" r:id="rId4"/>
    <sheet name="P26-27" sheetId="7" r:id="rId5"/>
    <sheet name="P28-29" sheetId="8" r:id="rId6"/>
    <sheet name="P30" sheetId="25" r:id="rId7"/>
    <sheet name="P31" sheetId="44" r:id="rId8"/>
    <sheet name="P32-34" sheetId="28" r:id="rId9"/>
    <sheet name="P35-37" sheetId="42" r:id="rId10"/>
    <sheet name="P38" sheetId="40" r:id="rId11"/>
    <sheet name="P39-43" sheetId="41" r:id="rId12"/>
    <sheet name="44-47" sheetId="18" r:id="rId13"/>
    <sheet name="P48-50" sheetId="33" r:id="rId14"/>
    <sheet name="P51-52" sheetId="20" r:id="rId15"/>
    <sheet name="53-54" sheetId="37" r:id="rId16"/>
    <sheet name="55-56" sheetId="36" r:id="rId17"/>
    <sheet name="57-62" sheetId="21" r:id="rId18"/>
    <sheet name="63-66" sheetId="22" r:id="rId19"/>
    <sheet name="67-70" sheetId="23" r:id="rId20"/>
  </sheets>
  <externalReferences>
    <externalReference r:id="rId21"/>
    <externalReference r:id="rId22"/>
    <externalReference r:id="rId23"/>
    <externalReference r:id="rId24"/>
  </externalReferences>
  <definedNames>
    <definedName name="_Hlk1388456" localSheetId="0">'Note P1-4'!#REF!</definedName>
    <definedName name="ann" localSheetId="15">'[1]EX 1'!#REF!</definedName>
    <definedName name="ann" localSheetId="16">'[1]EX 1'!#REF!</definedName>
    <definedName name="ann" localSheetId="3">'[1]EX 1'!#REF!</definedName>
    <definedName name="ann" localSheetId="6">'[1]EX 1'!#REF!</definedName>
    <definedName name="ann" localSheetId="7">'[1]EX 1'!#REF!</definedName>
    <definedName name="ann">'[1]EX 1'!#REF!</definedName>
    <definedName name="ARP_Threshold" localSheetId="15">'[2]EX 1'!#REF!</definedName>
    <definedName name="ARP_Threshold" localSheetId="16">'[2]EX 1'!#REF!</definedName>
    <definedName name="ARP_Threshold" localSheetId="3">'[2]EX 1'!#REF!</definedName>
    <definedName name="ARP_Threshold" localSheetId="6">'[2]EX 1'!#REF!</definedName>
    <definedName name="ARP_Threshold" localSheetId="7">'[2]EX 1'!#REF!</definedName>
    <definedName name="ARP_Threshold">'[2]EX 1'!#REF!</definedName>
    <definedName name="L_Adjust">[3]Links!$H$1:$H$65536</definedName>
    <definedName name="L_AJE_Tot">[3]Links!$G$1:$G$65536</definedName>
    <definedName name="L_CY_Beg">[3]Links!$F$1:$F$65536</definedName>
    <definedName name="L_CY_End">[3]Links!$J$1:$J$65536</definedName>
    <definedName name="L_PY_End">[3]Links!$K$1:$K$65536</definedName>
    <definedName name="L_RJE_Tot">[3]Links!$I$1:$I$65536</definedName>
    <definedName name="_xlnm.Print_Area" localSheetId="12">'44-47'!$A$1:$M$135</definedName>
    <definedName name="_xlnm.Print_Area" localSheetId="15">'53-54'!$A$1:$L$76</definedName>
    <definedName name="_xlnm.Print_Area" localSheetId="16">'55-56'!$A$1:$L$81</definedName>
    <definedName name="_xlnm.Print_Area" localSheetId="17">'57-62'!$A$1:$M$206</definedName>
    <definedName name="_xlnm.Print_Area" localSheetId="18">'63-66'!$A$1:$J$144</definedName>
    <definedName name="_xlnm.Print_Area" localSheetId="19">'67-70'!$A$1:$M$134</definedName>
    <definedName name="_xlnm.Print_Area" localSheetId="0">'Note P1-4'!$A$1:$N$136</definedName>
    <definedName name="_xlnm.Print_Area" localSheetId="3">'P20-25'!$A$1:$M$217</definedName>
    <definedName name="_xlnm.Print_Area" localSheetId="4">'P26-27'!$A$1:$O$91</definedName>
    <definedName name="_xlnm.Print_Area" localSheetId="5">'P28-29'!$A$1:$R$96</definedName>
    <definedName name="_xlnm.Print_Area" localSheetId="6">'P30'!$A$1:$M$36</definedName>
    <definedName name="_xlnm.Print_Area" localSheetId="7">'P31'!$A$1:$N$36</definedName>
    <definedName name="_xlnm.Print_Area" localSheetId="8">'P32-34'!$A$1:$O$106</definedName>
    <definedName name="_xlnm.Print_Area" localSheetId="9">'P35-37'!$A$1:$O$98</definedName>
    <definedName name="_xlnm.Print_Area" localSheetId="10">'P38'!$A$1:$O$40</definedName>
    <definedName name="_xlnm.Print_Area" localSheetId="11">'P39-43'!$A$1:$O$176</definedName>
    <definedName name="_xlnm.Print_Area" localSheetId="13">'P48-50'!$A$1:$M$134</definedName>
    <definedName name="_xlnm.Print_Area" localSheetId="14">'P51-52'!$A$1:$AB$78</definedName>
    <definedName name="_xlnm.Print_Area" localSheetId="1">'P5-7'!$A$1:$J$98</definedName>
    <definedName name="_xlnm.Print_Area" localSheetId="2">'P8-19'!$A$1:$M$444</definedName>
    <definedName name="S_Adjust_Data">[3]Lead!$J$1:$J$12</definedName>
    <definedName name="S_AJE_Tot_Data">[3]Lead!$I$1:$I$12</definedName>
    <definedName name="S_CY_Beg_Data">[3]Lead!$G$1:$G$12</definedName>
    <definedName name="S_CY_End_Data">[3]Lead!$L$1:$L$12</definedName>
    <definedName name="S_PY_End_Data">[3]Lead!$N$1:$N$12</definedName>
    <definedName name="S_RJE_Tot_Data">[3]Lead!$K$1:$K$12</definedName>
  </definedNames>
  <calcPr calcId="191029"/>
</workbook>
</file>

<file path=xl/calcChain.xml><?xml version="1.0" encoding="utf-8"?>
<calcChain xmlns="http://schemas.openxmlformats.org/spreadsheetml/2006/main">
  <c r="G379" i="5" l="1"/>
  <c r="L53" i="37" l="1"/>
  <c r="L24" i="37"/>
  <c r="G87" i="5" l="1"/>
  <c r="M64" i="34" l="1"/>
  <c r="J61" i="36" l="1"/>
  <c r="L61" i="36" s="1"/>
  <c r="G156" i="5" l="1"/>
  <c r="J68" i="36" l="1"/>
  <c r="L68" i="36" s="1"/>
  <c r="L59" i="37"/>
  <c r="L52" i="37"/>
  <c r="L54" i="37"/>
  <c r="L51" i="37"/>
  <c r="Y67" i="20"/>
  <c r="Y66" i="20"/>
  <c r="Y64" i="20"/>
  <c r="Y63" i="20"/>
  <c r="Y62" i="20"/>
  <c r="Y60" i="20"/>
  <c r="Y59" i="20"/>
  <c r="Y57" i="20"/>
  <c r="G166" i="34"/>
  <c r="M166" i="34"/>
  <c r="K166" i="34"/>
  <c r="I166" i="34"/>
  <c r="L17" i="23" l="1"/>
  <c r="L19" i="23" s="1"/>
  <c r="L21" i="23" s="1"/>
  <c r="L23" i="23" s="1"/>
  <c r="H10" i="44"/>
  <c r="H12" i="44" s="1"/>
  <c r="H15" i="44" s="1"/>
  <c r="G391" i="5" l="1"/>
  <c r="I391" i="5"/>
  <c r="K391" i="5"/>
  <c r="M391" i="5"/>
  <c r="I379" i="5"/>
  <c r="M277" i="5"/>
  <c r="K277" i="5"/>
  <c r="I277" i="5"/>
  <c r="G277" i="5"/>
  <c r="M177" i="5"/>
  <c r="K177" i="5"/>
  <c r="I177" i="5"/>
  <c r="G177" i="5"/>
  <c r="M163" i="5"/>
  <c r="K163" i="5"/>
  <c r="I163" i="5"/>
  <c r="G163" i="5"/>
  <c r="M117" i="5"/>
  <c r="M118" i="5"/>
  <c r="M116" i="5"/>
  <c r="J41" i="22"/>
  <c r="H120" i="22" l="1"/>
  <c r="F120" i="22"/>
  <c r="J119" i="22"/>
  <c r="J118" i="22"/>
  <c r="J117" i="22"/>
  <c r="J116" i="22"/>
  <c r="J115" i="22"/>
  <c r="H104" i="22"/>
  <c r="H121" i="22" s="1"/>
  <c r="F104" i="22"/>
  <c r="J103" i="22"/>
  <c r="J102" i="22"/>
  <c r="J101" i="22"/>
  <c r="J100" i="22"/>
  <c r="J99" i="22"/>
  <c r="J98" i="22"/>
  <c r="H91" i="22"/>
  <c r="F91" i="22"/>
  <c r="J90" i="22"/>
  <c r="J89" i="22"/>
  <c r="J88" i="22"/>
  <c r="J87" i="22"/>
  <c r="J86" i="22"/>
  <c r="H85" i="22"/>
  <c r="F85" i="22"/>
  <c r="J84" i="22"/>
  <c r="J83" i="22"/>
  <c r="J82" i="22"/>
  <c r="J81" i="22"/>
  <c r="J80" i="22"/>
  <c r="J79" i="22"/>
  <c r="AB67" i="20"/>
  <c r="Z67" i="20"/>
  <c r="AB66" i="20"/>
  <c r="Z66" i="20"/>
  <c r="AB64" i="20"/>
  <c r="Z64" i="20"/>
  <c r="AB63" i="20"/>
  <c r="Z63" i="20"/>
  <c r="AB62" i="20"/>
  <c r="Z62" i="20"/>
  <c r="AB60" i="20"/>
  <c r="Z60" i="20"/>
  <c r="AB59" i="20"/>
  <c r="Z59" i="20"/>
  <c r="AB57" i="20"/>
  <c r="Z57" i="20"/>
  <c r="X56" i="20"/>
  <c r="X67" i="20" s="1"/>
  <c r="W56" i="20"/>
  <c r="W68" i="20" s="1"/>
  <c r="U56" i="20"/>
  <c r="U68" i="20" s="1"/>
  <c r="S56" i="20"/>
  <c r="S68" i="20" s="1"/>
  <c r="Q56" i="20"/>
  <c r="Q68" i="20" s="1"/>
  <c r="O56" i="20"/>
  <c r="O68" i="20" s="1"/>
  <c r="M56" i="20"/>
  <c r="M68" i="20" s="1"/>
  <c r="K56" i="20"/>
  <c r="K68" i="20" s="1"/>
  <c r="I56" i="20"/>
  <c r="I68" i="20" s="1"/>
  <c r="G56" i="20"/>
  <c r="G68" i="20" s="1"/>
  <c r="E56" i="20"/>
  <c r="E68" i="20" s="1"/>
  <c r="AB55" i="20"/>
  <c r="Z55" i="20"/>
  <c r="Y55" i="20"/>
  <c r="AB54" i="20"/>
  <c r="Z54" i="20"/>
  <c r="Y54" i="20"/>
  <c r="AB53" i="20"/>
  <c r="Z53" i="20"/>
  <c r="Y53" i="20"/>
  <c r="AB52" i="20"/>
  <c r="Z52" i="20"/>
  <c r="Y52" i="20"/>
  <c r="AB51" i="20"/>
  <c r="Z51" i="20"/>
  <c r="Y51" i="20"/>
  <c r="AB50" i="20"/>
  <c r="Z50" i="20"/>
  <c r="Y50" i="20"/>
  <c r="AB49" i="20"/>
  <c r="Z49" i="20"/>
  <c r="Y49" i="20"/>
  <c r="AB48" i="20"/>
  <c r="Z48" i="20"/>
  <c r="Y48" i="20"/>
  <c r="K47" i="20"/>
  <c r="O47" i="20" s="1"/>
  <c r="S47" i="20" s="1"/>
  <c r="W47" i="20" s="1"/>
  <c r="AB47" i="20" s="1"/>
  <c r="I47" i="20"/>
  <c r="M47" i="20" s="1"/>
  <c r="Q47" i="20" s="1"/>
  <c r="F121" i="22" l="1"/>
  <c r="J120" i="22"/>
  <c r="F92" i="22"/>
  <c r="H92" i="22"/>
  <c r="J85" i="22"/>
  <c r="J91" i="22"/>
  <c r="J104" i="22"/>
  <c r="J121" i="22" s="1"/>
  <c r="X68" i="20"/>
  <c r="AB56" i="20"/>
  <c r="AB68" i="20" s="1"/>
  <c r="Z56" i="20"/>
  <c r="Z68" i="20" s="1"/>
  <c r="U47" i="20"/>
  <c r="Z47" i="20" s="1"/>
  <c r="X47" i="20"/>
  <c r="M55" i="33"/>
  <c r="J92" i="22" l="1"/>
  <c r="M104" i="33"/>
  <c r="M112" i="33" s="1"/>
  <c r="K104" i="33"/>
  <c r="K112" i="33" s="1"/>
  <c r="M87" i="33"/>
  <c r="M88" i="33" s="1"/>
  <c r="K87" i="33"/>
  <c r="K88" i="33" s="1"/>
  <c r="I87" i="33"/>
  <c r="G87" i="33"/>
  <c r="G88" i="33" s="1"/>
  <c r="A91" i="33"/>
  <c r="C92" i="33"/>
  <c r="I8" i="33" l="1"/>
  <c r="M8" i="33" s="1"/>
  <c r="G8" i="33"/>
  <c r="K8" i="33" s="1"/>
  <c r="M15" i="33"/>
  <c r="K15" i="33"/>
  <c r="I15" i="33"/>
  <c r="G15" i="33"/>
  <c r="L107" i="18"/>
  <c r="J107" i="18"/>
  <c r="H123" i="18"/>
  <c r="F123" i="18"/>
  <c r="H76" i="18"/>
  <c r="F76" i="18"/>
  <c r="L94" i="18" l="1"/>
  <c r="J94" i="18"/>
  <c r="O133" i="41"/>
  <c r="K133" i="41"/>
  <c r="O121" i="41"/>
  <c r="K121" i="41"/>
  <c r="M133" i="41"/>
  <c r="I133" i="41"/>
  <c r="O127" i="41"/>
  <c r="M127" i="41"/>
  <c r="M411" i="5" l="1"/>
  <c r="K411" i="5"/>
  <c r="M375" i="5"/>
  <c r="M379" i="5" s="1"/>
  <c r="K375" i="5"/>
  <c r="K379" i="5" s="1"/>
  <c r="M440" i="5" l="1"/>
  <c r="K440" i="5"/>
  <c r="I440" i="5"/>
  <c r="G440" i="5"/>
  <c r="M428" i="5"/>
  <c r="K428" i="5"/>
  <c r="I428" i="5"/>
  <c r="G428" i="5"/>
  <c r="M421" i="5"/>
  <c r="K421" i="5"/>
  <c r="I421" i="5"/>
  <c r="G421" i="5"/>
  <c r="M402" i="5"/>
  <c r="K402" i="5"/>
  <c r="I402" i="5"/>
  <c r="G402" i="5"/>
  <c r="M395" i="5"/>
  <c r="K395" i="5"/>
  <c r="I395" i="5"/>
  <c r="G395" i="5"/>
  <c r="M362" i="5"/>
  <c r="K362" i="5"/>
  <c r="I362" i="5"/>
  <c r="G362" i="5"/>
  <c r="M348" i="5"/>
  <c r="K348" i="5"/>
  <c r="M227" i="5"/>
  <c r="M114" i="5"/>
  <c r="H77" i="36" l="1"/>
  <c r="F77" i="36"/>
  <c r="D77" i="36"/>
  <c r="J76" i="36"/>
  <c r="L76" i="36" s="1"/>
  <c r="M205" i="5"/>
  <c r="M202" i="5"/>
  <c r="M204" i="5"/>
  <c r="M203" i="5"/>
  <c r="M201" i="5"/>
  <c r="M200" i="5"/>
  <c r="M199" i="5"/>
  <c r="L36" i="37" l="1"/>
  <c r="L35" i="37"/>
  <c r="L34" i="37"/>
  <c r="L33" i="37"/>
  <c r="L32" i="37"/>
  <c r="L31" i="37"/>
  <c r="L30" i="37"/>
  <c r="L28" i="37"/>
  <c r="L25" i="37"/>
  <c r="L23" i="37"/>
  <c r="L22" i="37"/>
  <c r="L20" i="37"/>
  <c r="O33" i="40" l="1"/>
  <c r="O35" i="40" s="1"/>
  <c r="M33" i="40"/>
  <c r="M35" i="40" s="1"/>
  <c r="K33" i="40"/>
  <c r="K35" i="40" s="1"/>
  <c r="I33" i="40"/>
  <c r="I35" i="40" s="1"/>
  <c r="O29" i="41" l="1"/>
  <c r="M29" i="41"/>
  <c r="K29" i="41"/>
  <c r="I29" i="41"/>
  <c r="O43" i="41"/>
  <c r="M43" i="41"/>
  <c r="M39" i="41"/>
  <c r="L29" i="8"/>
  <c r="N29" i="8"/>
  <c r="P29" i="8"/>
  <c r="R29" i="8"/>
  <c r="M192" i="5" l="1"/>
  <c r="L65" i="37" l="1"/>
  <c r="L64" i="37"/>
  <c r="L63" i="37"/>
  <c r="L62" i="37"/>
  <c r="L61" i="37"/>
  <c r="L60" i="37"/>
  <c r="L57" i="37"/>
  <c r="L49" i="37"/>
  <c r="O91" i="42" l="1"/>
  <c r="O93" i="42" s="1"/>
  <c r="M91" i="42"/>
  <c r="M93" i="42" s="1"/>
  <c r="M12" i="34"/>
  <c r="K12" i="34"/>
  <c r="I12" i="34"/>
  <c r="G12" i="34"/>
  <c r="M262" i="5"/>
  <c r="M270" i="5" s="1"/>
  <c r="K262" i="5"/>
  <c r="K270" i="5" s="1"/>
  <c r="A39" i="37"/>
  <c r="M18" i="5"/>
  <c r="K18" i="5"/>
  <c r="I18" i="5"/>
  <c r="G18" i="5"/>
  <c r="G270" i="5"/>
  <c r="I270" i="5"/>
  <c r="M206" i="5" l="1"/>
  <c r="J69" i="36"/>
  <c r="L69" i="36" s="1"/>
  <c r="J70" i="36"/>
  <c r="L70" i="36" s="1"/>
  <c r="J71" i="36"/>
  <c r="L71" i="36" s="1"/>
  <c r="J72" i="36"/>
  <c r="L72" i="36" s="1"/>
  <c r="J73" i="36"/>
  <c r="L73" i="36" s="1"/>
  <c r="J74" i="36"/>
  <c r="L74" i="36" s="1"/>
  <c r="J75" i="36"/>
  <c r="L75" i="36" s="1"/>
  <c r="J30" i="36"/>
  <c r="L30" i="36" s="1"/>
  <c r="J31" i="36"/>
  <c r="L31" i="36" s="1"/>
  <c r="J32" i="36"/>
  <c r="L32" i="36" s="1"/>
  <c r="J33" i="36"/>
  <c r="L33" i="36" s="1"/>
  <c r="J34" i="36"/>
  <c r="L34" i="36" s="1"/>
  <c r="J35" i="36"/>
  <c r="L35" i="36" s="1"/>
  <c r="J36" i="36"/>
  <c r="L36" i="36" s="1"/>
  <c r="J37" i="36"/>
  <c r="L37" i="36" s="1"/>
  <c r="J29" i="36"/>
  <c r="L29" i="36" s="1"/>
  <c r="M32" i="25" l="1"/>
  <c r="K32" i="25"/>
  <c r="K206" i="5"/>
  <c r="I206" i="5"/>
  <c r="G206" i="5"/>
  <c r="N108" i="1" l="1"/>
  <c r="L108" i="1"/>
  <c r="O11" i="40" l="1"/>
  <c r="M11" i="40"/>
  <c r="K11" i="40"/>
  <c r="I11" i="40"/>
  <c r="O20" i="28" l="1"/>
  <c r="M20" i="28"/>
  <c r="K20" i="28"/>
  <c r="I20" i="28"/>
  <c r="O10" i="28"/>
  <c r="M10" i="28"/>
  <c r="K10" i="28"/>
  <c r="I10" i="28"/>
  <c r="N24" i="44"/>
  <c r="N26" i="44" s="1"/>
  <c r="L24" i="44"/>
  <c r="L26" i="44" s="1"/>
  <c r="J24" i="44"/>
  <c r="J26" i="44" s="1"/>
  <c r="H24" i="44"/>
  <c r="H26" i="44" s="1"/>
  <c r="N10" i="44"/>
  <c r="N12" i="44" s="1"/>
  <c r="N15" i="44" s="1"/>
  <c r="L10" i="44"/>
  <c r="L12" i="44" s="1"/>
  <c r="L15" i="44" s="1"/>
  <c r="J10" i="44"/>
  <c r="J12" i="44" s="1"/>
  <c r="J15" i="44" s="1"/>
  <c r="O21" i="28" l="1"/>
  <c r="K21" i="28"/>
  <c r="I21" i="28"/>
  <c r="M21" i="28"/>
  <c r="C98" i="43" l="1"/>
  <c r="A97" i="43"/>
  <c r="G21" i="20" l="1"/>
  <c r="Y20" i="20"/>
  <c r="Y19" i="20"/>
  <c r="Y18" i="20"/>
  <c r="Y17" i="20"/>
  <c r="Y16" i="20"/>
  <c r="Y15" i="20"/>
  <c r="Y14" i="20"/>
  <c r="Y13" i="20"/>
  <c r="M21" i="25"/>
  <c r="K21" i="25"/>
  <c r="R92" i="8"/>
  <c r="P92" i="8"/>
  <c r="M190" i="5" l="1"/>
  <c r="C71" i="41" l="1"/>
  <c r="C139" i="41" l="1"/>
  <c r="C176" i="41" s="1"/>
  <c r="C105" i="41"/>
  <c r="E21" i="20"/>
  <c r="M324" i="5" l="1"/>
  <c r="K324" i="5"/>
  <c r="I324" i="5"/>
  <c r="G324" i="5"/>
  <c r="K119" i="5"/>
  <c r="M113" i="5"/>
  <c r="M8" i="5"/>
  <c r="K8" i="5"/>
  <c r="M119" i="5" l="1"/>
  <c r="H38" i="36" l="1"/>
  <c r="F38" i="36"/>
  <c r="D38" i="36"/>
  <c r="M193" i="34" l="1"/>
  <c r="K193" i="34"/>
  <c r="I193" i="34"/>
  <c r="G193" i="34"/>
  <c r="K26" i="5"/>
  <c r="M24" i="28" l="1"/>
  <c r="O29" i="28"/>
  <c r="M29" i="28"/>
  <c r="I49" i="28" l="1"/>
  <c r="K49" i="28"/>
  <c r="M49" i="28"/>
  <c r="O49" i="28"/>
  <c r="C65" i="42"/>
  <c r="C98" i="42" l="1"/>
  <c r="G38" i="33" l="1"/>
  <c r="F130" i="18"/>
  <c r="R43" i="8" l="1"/>
  <c r="P43" i="8"/>
  <c r="N43" i="8"/>
  <c r="L43" i="8"/>
  <c r="K19" i="34" l="1"/>
  <c r="K38" i="34" s="1"/>
  <c r="G19" i="34"/>
  <c r="G38" i="34" s="1"/>
  <c r="M240" i="5" l="1"/>
  <c r="K240" i="5"/>
  <c r="I240" i="5"/>
  <c r="G240" i="5"/>
  <c r="I156" i="5"/>
  <c r="K156" i="5"/>
  <c r="M156" i="5"/>
  <c r="M120" i="5"/>
  <c r="M101" i="5"/>
  <c r="M99" i="5"/>
  <c r="M98" i="5"/>
  <c r="M97" i="5"/>
  <c r="J66" i="36" l="1"/>
  <c r="J77" i="36" s="1"/>
  <c r="H63" i="36"/>
  <c r="F63" i="36"/>
  <c r="D63" i="36"/>
  <c r="J62" i="36"/>
  <c r="L62" i="36" s="1"/>
  <c r="J60" i="36"/>
  <c r="L60" i="36" s="1"/>
  <c r="J59" i="36"/>
  <c r="L59" i="36" s="1"/>
  <c r="J58" i="36"/>
  <c r="L58" i="36" s="1"/>
  <c r="J57" i="36"/>
  <c r="L57" i="36" s="1"/>
  <c r="J56" i="36"/>
  <c r="L56" i="36" s="1"/>
  <c r="J55" i="36"/>
  <c r="L55" i="36" s="1"/>
  <c r="J53" i="36"/>
  <c r="J63" i="36" l="1"/>
  <c r="L66" i="36"/>
  <c r="L77" i="36" s="1"/>
  <c r="L53" i="36"/>
  <c r="L63" i="36" s="1"/>
  <c r="C68" i="18" l="1"/>
  <c r="M121" i="41"/>
  <c r="I121" i="41"/>
  <c r="G57" i="5"/>
  <c r="I57" i="5"/>
  <c r="K57" i="5"/>
  <c r="M57" i="5"/>
  <c r="C135" i="18" l="1"/>
  <c r="C102" i="18"/>
  <c r="G193" i="5"/>
  <c r="I193" i="5"/>
  <c r="K193" i="5"/>
  <c r="M193" i="5" l="1"/>
  <c r="I20" i="40" l="1"/>
  <c r="I24" i="40" s="1"/>
  <c r="K20" i="40"/>
  <c r="K24" i="40" s="1"/>
  <c r="M20" i="40"/>
  <c r="M24" i="40" s="1"/>
  <c r="O20" i="40"/>
  <c r="O24" i="40" s="1"/>
  <c r="O27" i="7" l="1"/>
  <c r="M27" i="7"/>
  <c r="S21" i="20" l="1"/>
  <c r="M63" i="33"/>
  <c r="H24" i="36" l="1"/>
  <c r="J22" i="36" l="1"/>
  <c r="L22" i="36" s="1"/>
  <c r="K100" i="5" l="1"/>
  <c r="I100" i="5"/>
  <c r="G100" i="5"/>
  <c r="M100" i="5" l="1"/>
  <c r="K38" i="33"/>
  <c r="K39" i="33" s="1"/>
  <c r="M291" i="5"/>
  <c r="K291" i="5"/>
  <c r="I291" i="5"/>
  <c r="G291" i="5"/>
  <c r="H65" i="22" l="1"/>
  <c r="F65" i="22"/>
  <c r="K63" i="33"/>
  <c r="M307" i="5" l="1"/>
  <c r="K307" i="5"/>
  <c r="I307" i="5"/>
  <c r="G307" i="5"/>
  <c r="J17" i="36" l="1"/>
  <c r="L17" i="36" s="1"/>
  <c r="J18" i="36"/>
  <c r="L18" i="36" s="1"/>
  <c r="J19" i="36"/>
  <c r="L19" i="36" s="1"/>
  <c r="J20" i="36"/>
  <c r="L20" i="36" s="1"/>
  <c r="J21" i="36"/>
  <c r="L21" i="36" s="1"/>
  <c r="J23" i="36"/>
  <c r="L23" i="36" s="1"/>
  <c r="J16" i="36"/>
  <c r="L16" i="36" s="1"/>
  <c r="Z25" i="20" l="1"/>
  <c r="AB25" i="20"/>
  <c r="Z27" i="20"/>
  <c r="AB27" i="20"/>
  <c r="Z28" i="20"/>
  <c r="AB28" i="20"/>
  <c r="Z29" i="20"/>
  <c r="AB29" i="20"/>
  <c r="AB24" i="20"/>
  <c r="Z24" i="20"/>
  <c r="M167" i="5"/>
  <c r="K167" i="5"/>
  <c r="I167" i="5"/>
  <c r="G167" i="5"/>
  <c r="K128" i="33" l="1"/>
  <c r="K130" i="33" s="1"/>
  <c r="H59" i="22" l="1"/>
  <c r="F59" i="22"/>
  <c r="F66" i="22" s="1"/>
  <c r="AB22" i="20"/>
  <c r="Z22" i="20"/>
  <c r="A41" i="36" l="1"/>
  <c r="A80" i="36" s="1"/>
  <c r="M179" i="34" l="1"/>
  <c r="K179" i="34"/>
  <c r="I179" i="34"/>
  <c r="G179" i="34"/>
  <c r="J64" i="22"/>
  <c r="J63" i="22"/>
  <c r="J62" i="22"/>
  <c r="J61" i="22"/>
  <c r="J60" i="22"/>
  <c r="J58" i="22"/>
  <c r="J57" i="22"/>
  <c r="J56" i="22"/>
  <c r="J55" i="22"/>
  <c r="J54" i="22"/>
  <c r="J53" i="22"/>
  <c r="I300" i="5"/>
  <c r="I338" i="5" s="1"/>
  <c r="M338" i="5" s="1"/>
  <c r="G300" i="5"/>
  <c r="G338" i="5" s="1"/>
  <c r="K338" i="5" s="1"/>
  <c r="G287" i="5" l="1"/>
  <c r="I287" i="5"/>
  <c r="J59" i="22"/>
  <c r="H66" i="22"/>
  <c r="J65" i="22"/>
  <c r="K64" i="34"/>
  <c r="K342" i="5" l="1"/>
  <c r="G342" i="5"/>
  <c r="M342" i="5"/>
  <c r="I342" i="5"/>
  <c r="J66" i="22"/>
  <c r="J27" i="36" l="1"/>
  <c r="J38" i="36" s="1"/>
  <c r="J14" i="36"/>
  <c r="D96" i="8"/>
  <c r="L27" i="36" l="1"/>
  <c r="L38" i="36" s="1"/>
  <c r="L14" i="36"/>
  <c r="L24" i="36" s="1"/>
  <c r="J24" i="36"/>
  <c r="F24" i="36" l="1"/>
  <c r="D24" i="36"/>
  <c r="M300" i="5"/>
  <c r="K300" i="5"/>
  <c r="G26" i="5"/>
  <c r="M206" i="34"/>
  <c r="K206" i="34"/>
  <c r="I206" i="34"/>
  <c r="G206" i="34"/>
  <c r="M195" i="34"/>
  <c r="K195" i="34"/>
  <c r="I195" i="34"/>
  <c r="G195" i="34"/>
  <c r="M189" i="34"/>
  <c r="K189" i="34"/>
  <c r="M168" i="34"/>
  <c r="K168" i="34"/>
  <c r="I168" i="34"/>
  <c r="G168" i="34"/>
  <c r="M156" i="34"/>
  <c r="K156" i="34"/>
  <c r="I156" i="34"/>
  <c r="G156" i="34"/>
  <c r="M140" i="34"/>
  <c r="M142" i="34" s="1"/>
  <c r="K140" i="34"/>
  <c r="K142" i="34" s="1"/>
  <c r="I140" i="34"/>
  <c r="I142" i="34" s="1"/>
  <c r="G140" i="34"/>
  <c r="G142" i="34" s="1"/>
  <c r="M102" i="34"/>
  <c r="M104" i="34" s="1"/>
  <c r="K102" i="34"/>
  <c r="K104" i="34" s="1"/>
  <c r="I102" i="34"/>
  <c r="I104" i="34" s="1"/>
  <c r="G102" i="34"/>
  <c r="G104" i="34" s="1"/>
  <c r="M83" i="34"/>
  <c r="M85" i="34" s="1"/>
  <c r="K83" i="34"/>
  <c r="K85" i="34" s="1"/>
  <c r="I83" i="34"/>
  <c r="I85" i="34" s="1"/>
  <c r="G83" i="34"/>
  <c r="G85" i="34" s="1"/>
  <c r="M47" i="34"/>
  <c r="M49" i="34" s="1"/>
  <c r="K47" i="34"/>
  <c r="K49" i="34" s="1"/>
  <c r="I47" i="34"/>
  <c r="I49" i="34" s="1"/>
  <c r="G47" i="34"/>
  <c r="G49" i="34" s="1"/>
  <c r="M28" i="34"/>
  <c r="M30" i="34" s="1"/>
  <c r="K28" i="34"/>
  <c r="K30" i="34" s="1"/>
  <c r="I28" i="34"/>
  <c r="I30" i="34" s="1"/>
  <c r="G28" i="34"/>
  <c r="G30" i="34" s="1"/>
  <c r="H46" i="22"/>
  <c r="F46" i="22"/>
  <c r="J45" i="22"/>
  <c r="J44" i="22"/>
  <c r="J43" i="22"/>
  <c r="J42" i="22"/>
  <c r="H30" i="22"/>
  <c r="F30" i="22"/>
  <c r="J29" i="22"/>
  <c r="J28" i="22"/>
  <c r="J27" i="22"/>
  <c r="J26" i="22"/>
  <c r="J25" i="22"/>
  <c r="J24" i="22"/>
  <c r="D138" i="21"/>
  <c r="A101" i="21"/>
  <c r="A34" i="21"/>
  <c r="A67" i="21" s="1"/>
  <c r="AB32" i="20"/>
  <c r="Z32" i="20"/>
  <c r="X32" i="20"/>
  <c r="AB31" i="20"/>
  <c r="Z31" i="20"/>
  <c r="Y22" i="20"/>
  <c r="W21" i="20"/>
  <c r="W33" i="20" s="1"/>
  <c r="U21" i="20"/>
  <c r="U33" i="20" s="1"/>
  <c r="S33" i="20"/>
  <c r="Q21" i="20"/>
  <c r="Q33" i="20" s="1"/>
  <c r="O21" i="20"/>
  <c r="O33" i="20" s="1"/>
  <c r="M21" i="20"/>
  <c r="M33" i="20" s="1"/>
  <c r="K21" i="20"/>
  <c r="K33" i="20" s="1"/>
  <c r="I21" i="20"/>
  <c r="I33" i="20" s="1"/>
  <c r="G33" i="20"/>
  <c r="E33" i="20"/>
  <c r="AB20" i="20"/>
  <c r="Z20" i="20"/>
  <c r="AB19" i="20"/>
  <c r="Z19" i="20"/>
  <c r="AB18" i="20"/>
  <c r="Z18" i="20"/>
  <c r="AB17" i="20"/>
  <c r="Z17" i="20"/>
  <c r="AB16" i="20"/>
  <c r="Z16" i="20"/>
  <c r="AB15" i="20"/>
  <c r="Z15" i="20"/>
  <c r="AB14" i="20"/>
  <c r="Z14" i="20"/>
  <c r="AB13" i="20"/>
  <c r="Z13" i="20"/>
  <c r="K12" i="20"/>
  <c r="O12" i="20" s="1"/>
  <c r="S12" i="20" s="1"/>
  <c r="W12" i="20" s="1"/>
  <c r="AB12" i="20" s="1"/>
  <c r="I12" i="20"/>
  <c r="M12" i="20" s="1"/>
  <c r="Q12" i="20" s="1"/>
  <c r="X12" i="20" s="1"/>
  <c r="C134" i="33"/>
  <c r="A133" i="33"/>
  <c r="M128" i="33"/>
  <c r="M130" i="33" s="1"/>
  <c r="I128" i="33"/>
  <c r="I130" i="33" s="1"/>
  <c r="G128" i="33"/>
  <c r="G130" i="33" s="1"/>
  <c r="M38" i="33"/>
  <c r="M39" i="33" s="1"/>
  <c r="I38" i="33"/>
  <c r="L130" i="18"/>
  <c r="J130" i="18"/>
  <c r="H130" i="18"/>
  <c r="R77" i="8"/>
  <c r="P77" i="8"/>
  <c r="N77" i="8"/>
  <c r="L77" i="8"/>
  <c r="M317" i="5"/>
  <c r="K317" i="5"/>
  <c r="I317" i="5"/>
  <c r="G317" i="5"/>
  <c r="M247" i="5"/>
  <c r="K247" i="5"/>
  <c r="M129" i="5"/>
  <c r="K129" i="5"/>
  <c r="I129" i="5"/>
  <c r="G129" i="5"/>
  <c r="K121" i="5"/>
  <c r="I119" i="5"/>
  <c r="I121" i="5" s="1"/>
  <c r="G119" i="5"/>
  <c r="G121" i="5" s="1"/>
  <c r="M102" i="5"/>
  <c r="K102" i="5"/>
  <c r="I102" i="5"/>
  <c r="G102" i="5"/>
  <c r="C72" i="5"/>
  <c r="C106" i="5" s="1"/>
  <c r="C144" i="5" s="1"/>
  <c r="C181" i="5" s="1"/>
  <c r="A71" i="5"/>
  <c r="A105" i="5" s="1"/>
  <c r="A143" i="5" s="1"/>
  <c r="A180" i="5" s="1"/>
  <c r="I41" i="5"/>
  <c r="I45" i="5" s="1"/>
  <c r="G41" i="5"/>
  <c r="M26" i="5"/>
  <c r="I26" i="5"/>
  <c r="M20" i="5"/>
  <c r="K20" i="5"/>
  <c r="I20" i="5"/>
  <c r="G20" i="5"/>
  <c r="D66" i="1"/>
  <c r="D103" i="1" s="1"/>
  <c r="A65" i="1"/>
  <c r="A102" i="1" s="1"/>
  <c r="A135" i="1" s="1"/>
  <c r="G77" i="5" l="1"/>
  <c r="G149" i="5" s="1"/>
  <c r="G45" i="5"/>
  <c r="G47" i="5" s="1"/>
  <c r="G68" i="5"/>
  <c r="A75" i="37"/>
  <c r="K287" i="5"/>
  <c r="M287" i="5"/>
  <c r="I77" i="5"/>
  <c r="I149" i="5" s="1"/>
  <c r="G95" i="5"/>
  <c r="G111" i="5" s="1"/>
  <c r="G188" i="5" s="1"/>
  <c r="A256" i="5"/>
  <c r="A294" i="5" s="1"/>
  <c r="A33" i="34" s="1"/>
  <c r="A216" i="5"/>
  <c r="C217" i="5"/>
  <c r="M121" i="5"/>
  <c r="Z21" i="20"/>
  <c r="Z33" i="20" s="1"/>
  <c r="M95" i="5"/>
  <c r="M111" i="5" s="1"/>
  <c r="M188" i="5" s="1"/>
  <c r="K41" i="5"/>
  <c r="F47" i="22"/>
  <c r="G125" i="5"/>
  <c r="D136" i="1"/>
  <c r="I47" i="5"/>
  <c r="I125" i="5"/>
  <c r="M41" i="5"/>
  <c r="X21" i="20"/>
  <c r="X33" i="20" s="1"/>
  <c r="AB21" i="20"/>
  <c r="AB33" i="20" s="1"/>
  <c r="H47" i="22"/>
  <c r="J46" i="22"/>
  <c r="J30" i="22"/>
  <c r="D172" i="21"/>
  <c r="C257" i="5"/>
  <c r="C295" i="5" s="1"/>
  <c r="C34" i="34" s="1"/>
  <c r="U12" i="20"/>
  <c r="Z12" i="20" s="1"/>
  <c r="G8" i="34" l="1"/>
  <c r="G20" i="34" s="1"/>
  <c r="G39" i="34" s="1"/>
  <c r="K39" i="34" s="1"/>
  <c r="K77" i="5"/>
  <c r="K87" i="5" s="1"/>
  <c r="K89" i="5" s="1"/>
  <c r="M45" i="5"/>
  <c r="M47" i="5" s="1"/>
  <c r="K45" i="5"/>
  <c r="K47" i="5" s="1"/>
  <c r="K149" i="5"/>
  <c r="G231" i="5"/>
  <c r="I68" i="5"/>
  <c r="I87" i="5"/>
  <c r="I89" i="5" s="1"/>
  <c r="C68" i="34"/>
  <c r="C108" i="34" s="1"/>
  <c r="C183" i="34" s="1"/>
  <c r="C333" i="5"/>
  <c r="C370" i="5" s="1"/>
  <c r="C406" i="5" s="1"/>
  <c r="C444" i="5" s="1"/>
  <c r="A67" i="34"/>
  <c r="A107" i="34" s="1"/>
  <c r="A332" i="5"/>
  <c r="A369" i="5" s="1"/>
  <c r="A405" i="5" s="1"/>
  <c r="A443" i="5" s="1"/>
  <c r="G197" i="5"/>
  <c r="I210" i="5" s="1"/>
  <c r="M210" i="5" s="1"/>
  <c r="G224" i="5"/>
  <c r="D206" i="21"/>
  <c r="M77" i="5"/>
  <c r="K68" i="5"/>
  <c r="G89" i="5"/>
  <c r="K125" i="5"/>
  <c r="M125" i="5"/>
  <c r="J47" i="22"/>
  <c r="K8" i="34" l="1"/>
  <c r="I8" i="34"/>
  <c r="M68" i="5"/>
  <c r="M87" i="5"/>
  <c r="M89" i="5" s="1"/>
  <c r="C146" i="34"/>
  <c r="C217" i="34" s="1"/>
  <c r="M197" i="5"/>
  <c r="G210" i="5" s="1"/>
  <c r="K210" i="5" s="1"/>
  <c r="M224" i="5"/>
  <c r="A182" i="34"/>
  <c r="A145" i="34"/>
  <c r="M8" i="34" l="1"/>
  <c r="I20" i="34"/>
  <c r="I39" i="34" s="1"/>
  <c r="M39" i="34" s="1"/>
  <c r="M149" i="5"/>
  <c r="I231" i="5"/>
  <c r="M231" i="5" s="1"/>
  <c r="A216" i="34"/>
  <c r="A35" i="25"/>
  <c r="K231" i="5"/>
  <c r="G74" i="34" l="1"/>
  <c r="G97" i="34" s="1"/>
  <c r="G137" i="34" s="1"/>
  <c r="G152" i="34" s="1"/>
  <c r="G161" i="34" s="1"/>
  <c r="K20" i="34"/>
  <c r="K74" i="34" s="1"/>
  <c r="K97" i="34" s="1"/>
  <c r="K137" i="34" s="1"/>
  <c r="K152" i="34" s="1"/>
  <c r="M20" i="34"/>
  <c r="M74" i="34" s="1"/>
  <c r="I74" i="34"/>
  <c r="I97" i="34" s="1"/>
  <c r="I137" i="34" l="1"/>
  <c r="M97" i="34"/>
  <c r="K161" i="34"/>
  <c r="G173" i="34"/>
  <c r="G188" i="34" l="1"/>
  <c r="G203" i="34" s="1"/>
  <c r="K173" i="34"/>
  <c r="M137" i="34"/>
  <c r="M152" i="34" s="1"/>
  <c r="I152" i="34"/>
  <c r="I161" i="34" s="1"/>
  <c r="I173" i="34" l="1"/>
  <c r="M161" i="34"/>
  <c r="K203" i="34"/>
  <c r="E7" i="7"/>
  <c r="I7" i="7" s="1"/>
  <c r="I34" i="7" l="1"/>
  <c r="I51" i="7" s="1"/>
  <c r="H7" i="44" s="1"/>
  <c r="M7" i="7"/>
  <c r="M173" i="34"/>
  <c r="K188" i="34"/>
  <c r="I203" i="34" s="1"/>
  <c r="L7" i="44" l="1"/>
  <c r="D21" i="44"/>
  <c r="H21" i="44" s="1"/>
  <c r="I20" i="41" s="1"/>
  <c r="M51" i="7"/>
  <c r="M77" i="7" s="1"/>
  <c r="M203" i="34"/>
  <c r="G7" i="7"/>
  <c r="K7" i="7" s="1"/>
  <c r="H7" i="8"/>
  <c r="H24" i="8" s="1"/>
  <c r="L24" i="8" s="1"/>
  <c r="P24" i="8" s="1"/>
  <c r="M34" i="7"/>
  <c r="M20" i="41" l="1"/>
  <c r="M40" i="41" s="1"/>
  <c r="L21" i="44"/>
  <c r="I7" i="40"/>
  <c r="M27" i="28"/>
  <c r="I7" i="28"/>
  <c r="L7" i="8"/>
  <c r="H17" i="8"/>
  <c r="H35" i="8" s="1"/>
  <c r="H53" i="8" s="1"/>
  <c r="O7" i="7"/>
  <c r="K34" i="7"/>
  <c r="K51" i="7" s="1"/>
  <c r="J7" i="44" s="1"/>
  <c r="J16" i="18" l="1"/>
  <c r="N7" i="44"/>
  <c r="F21" i="44"/>
  <c r="M7" i="40"/>
  <c r="I17" i="40"/>
  <c r="I29" i="40" s="1"/>
  <c r="M29" i="40" s="1"/>
  <c r="O51" i="7"/>
  <c r="O77" i="7" s="1"/>
  <c r="J7" i="8"/>
  <c r="J24" i="8" s="1"/>
  <c r="N24" i="8" s="1"/>
  <c r="R24" i="8" s="1"/>
  <c r="O34" i="7"/>
  <c r="P7" i="8"/>
  <c r="P17" i="8" s="1"/>
  <c r="L17" i="8"/>
  <c r="L35" i="8" s="1"/>
  <c r="J21" i="44" l="1"/>
  <c r="O27" i="28"/>
  <c r="K7" i="28"/>
  <c r="L75" i="8"/>
  <c r="L53" i="8"/>
  <c r="L67" i="8" s="1"/>
  <c r="P35" i="8"/>
  <c r="J17" i="8"/>
  <c r="J35" i="8" s="1"/>
  <c r="J53" i="8" s="1"/>
  <c r="K7" i="40" s="1"/>
  <c r="K29" i="40" s="1"/>
  <c r="O29" i="40" s="1"/>
  <c r="N7" i="8"/>
  <c r="N21" i="44" l="1"/>
  <c r="K20" i="41"/>
  <c r="O7" i="40"/>
  <c r="K17" i="40"/>
  <c r="P53" i="8"/>
  <c r="P67" i="8" s="1"/>
  <c r="P68" i="8" s="1"/>
  <c r="L68" i="8"/>
  <c r="N17" i="8"/>
  <c r="N35" i="8" s="1"/>
  <c r="R7" i="8"/>
  <c r="R17" i="8" s="1"/>
  <c r="P75" i="8"/>
  <c r="O20" i="41" l="1"/>
  <c r="O40" i="41"/>
  <c r="N75" i="8"/>
  <c r="N53" i="8"/>
  <c r="R35" i="8"/>
  <c r="R53" i="8" l="1"/>
  <c r="R67" i="8" s="1"/>
  <c r="R68" i="8" s="1"/>
  <c r="N67" i="8"/>
  <c r="N68" i="8" s="1"/>
  <c r="R75" i="8"/>
  <c r="J41" i="18" l="1"/>
  <c r="M115" i="41"/>
  <c r="J76" i="18" l="1"/>
  <c r="J33" i="18"/>
  <c r="J58" i="18"/>
  <c r="L41" i="18" l="1"/>
  <c r="O115" i="41"/>
  <c r="J123" i="18"/>
  <c r="K119" i="33"/>
  <c r="L76" i="18" l="1"/>
  <c r="L33" i="18"/>
  <c r="L58" i="18"/>
  <c r="L123" i="18" l="1"/>
  <c r="M119" i="33" l="1"/>
  <c r="I46" i="28" l="1"/>
  <c r="M46" i="28" l="1"/>
  <c r="M17" i="40" l="1"/>
  <c r="K46" i="28"/>
  <c r="O46" i="28" s="1"/>
  <c r="O17" i="40" l="1"/>
  <c r="O7" i="28"/>
  <c r="M7" i="28"/>
</calcChain>
</file>

<file path=xl/sharedStrings.xml><?xml version="1.0" encoding="utf-8"?>
<sst xmlns="http://schemas.openxmlformats.org/spreadsheetml/2006/main" count="2698" uniqueCount="1600">
  <si>
    <t>THAI POLYCONS PUBLIC COMPANY LIMITED AND SUBSIDIARIES</t>
  </si>
  <si>
    <t xml:space="preserve">  - 2 -</t>
  </si>
  <si>
    <t xml:space="preserve">            </t>
  </si>
  <si>
    <t xml:space="preserve"> </t>
  </si>
  <si>
    <t xml:space="preserve">Percentage of holding by </t>
  </si>
  <si>
    <t>Country of</t>
  </si>
  <si>
    <t>incorporation</t>
  </si>
  <si>
    <t>Company name</t>
  </si>
  <si>
    <t>Activities</t>
  </si>
  <si>
    <t>Subsidiaries</t>
  </si>
  <si>
    <t>TPC ASSET Co., Ltd.</t>
  </si>
  <si>
    <t>Property development</t>
  </si>
  <si>
    <t>Thailand</t>
  </si>
  <si>
    <t>TPC Bangkok Supply Co., Ltd.</t>
  </si>
  <si>
    <t>TPC Power Holding Plc.</t>
  </si>
  <si>
    <t xml:space="preserve">Investment in </t>
  </si>
  <si>
    <t>energy business</t>
  </si>
  <si>
    <t xml:space="preserve">Thai Polycons and Leam thong </t>
  </si>
  <si>
    <t>Construction contractor</t>
  </si>
  <si>
    <t>TPCI  Joint Ventures</t>
  </si>
  <si>
    <t>Subsidiaries of TPC Power Holding Plc.</t>
  </si>
  <si>
    <t>Chang Raek Bio Power Co., Ltd.</t>
  </si>
  <si>
    <t>Electricity production and trading</t>
  </si>
  <si>
    <t>Thungsung Green Co., Ltd.</t>
  </si>
  <si>
    <t>Pattani Green Co., Ltd.</t>
  </si>
  <si>
    <t>Phatthalung Green Power Co., Ltd.</t>
  </si>
  <si>
    <t>Satun Green Power Co., Ltd.</t>
  </si>
  <si>
    <t>Maewong Energy Co., Ltd.</t>
  </si>
  <si>
    <t>TPCH Power 1 Co., Ltd.</t>
  </si>
  <si>
    <t>TPCH Power 2 Co., Ltd.</t>
  </si>
  <si>
    <t>TPCH Power 5 Co., Ltd.</t>
  </si>
  <si>
    <t>Sell and services</t>
  </si>
  <si>
    <t>- 13 -</t>
  </si>
  <si>
    <t>- 14 -</t>
  </si>
  <si>
    <t>Pricing policy</t>
  </si>
  <si>
    <t>At agreed price</t>
  </si>
  <si>
    <t>Normal prices of business closed to the price charged to other parties</t>
  </si>
  <si>
    <t xml:space="preserve">     5.2  Balances of transactions with related parties</t>
  </si>
  <si>
    <t>Baht</t>
  </si>
  <si>
    <t>Consolidated financial statements</t>
  </si>
  <si>
    <t>Separate financial statements</t>
  </si>
  <si>
    <t xml:space="preserve">     Trade accounts receivable</t>
  </si>
  <si>
    <t xml:space="preserve">     Thai Polycons and Leam thong </t>
  </si>
  <si>
    <t xml:space="preserve">              Phatthalung Joint Ventures</t>
  </si>
  <si>
    <t xml:space="preserve">     Satun Green Power Co., Ltd.</t>
  </si>
  <si>
    <t>Total</t>
  </si>
  <si>
    <t>Net</t>
  </si>
  <si>
    <t xml:space="preserve">     TPC ASSET Co., Ltd.</t>
  </si>
  <si>
    <t xml:space="preserve">     TPC Bangkok Supply Co., Ltd.</t>
  </si>
  <si>
    <t xml:space="preserve">     TPC Power Holding Plc.</t>
  </si>
  <si>
    <t xml:space="preserve">     Thungsung Green Co., Ltd.</t>
  </si>
  <si>
    <t xml:space="preserve">     Stemwise Energy Management Co., Ltd.   </t>
  </si>
  <si>
    <t xml:space="preserve">     Phathalung Green Power Co., Ltd.</t>
  </si>
  <si>
    <t xml:space="preserve">     Siam Power Co., Ltd.</t>
  </si>
  <si>
    <t xml:space="preserve">     Thai Polycons and Leam thong Phatthalung </t>
  </si>
  <si>
    <t xml:space="preserve">            Joint Ventures</t>
  </si>
  <si>
    <t xml:space="preserve">     Thai Polycons P.S.M. Joint Ventures</t>
  </si>
  <si>
    <t xml:space="preserve">     TPCI  Joint Ventures</t>
  </si>
  <si>
    <t xml:space="preserve">     Mahachai Green Power Co., Ltd.</t>
  </si>
  <si>
    <t>Balance</t>
  </si>
  <si>
    <t>Movement</t>
  </si>
  <si>
    <t>Increase</t>
  </si>
  <si>
    <t>Decrease</t>
  </si>
  <si>
    <t xml:space="preserve">     Accrued interest income</t>
  </si>
  <si>
    <t xml:space="preserve">     VSPP Consultant Co., Ltd.</t>
  </si>
  <si>
    <t xml:space="preserve">     Trade accounts payable</t>
  </si>
  <si>
    <t xml:space="preserve">     TPC Asset Co., Ltd.</t>
  </si>
  <si>
    <t xml:space="preserve">     5.3  Revenues and expenses with related parties</t>
  </si>
  <si>
    <t xml:space="preserve">     Revenues from construction services</t>
  </si>
  <si>
    <t xml:space="preserve">     Other income</t>
  </si>
  <si>
    <t xml:space="preserve">     Interest income</t>
  </si>
  <si>
    <t xml:space="preserve">     Construction material</t>
  </si>
  <si>
    <t xml:space="preserve">     Interest expense</t>
  </si>
  <si>
    <t xml:space="preserve">     Pattani Green Co., Ltd.</t>
  </si>
  <si>
    <t xml:space="preserve"> Consolidated  financial  statements</t>
  </si>
  <si>
    <t>Cost</t>
  </si>
  <si>
    <t>Fair Value</t>
  </si>
  <si>
    <t xml:space="preserve">            Divided by aging as follow</t>
  </si>
  <si>
    <t xml:space="preserve">    Undue</t>
  </si>
  <si>
    <t xml:space="preserve">     Over due within 1 - 3 months</t>
  </si>
  <si>
    <t xml:space="preserve">     Over due within 4 - 6 months</t>
  </si>
  <si>
    <t xml:space="preserve">     Over due within 7 - 12 months</t>
  </si>
  <si>
    <t xml:space="preserve">     Over  12 months</t>
  </si>
  <si>
    <t xml:space="preserve">     Trade accounts receivable - related parties - net</t>
  </si>
  <si>
    <t xml:space="preserve">     Other companies</t>
  </si>
  <si>
    <t xml:space="preserve">     Undue</t>
  </si>
  <si>
    <t xml:space="preserve">Separate financial statements </t>
  </si>
  <si>
    <t xml:space="preserve">     Receivable - Revenue Department</t>
  </si>
  <si>
    <t xml:space="preserve">     Unbilled input tax</t>
  </si>
  <si>
    <t xml:space="preserve">     Prepaid expenses</t>
  </si>
  <si>
    <t xml:space="preserve">     Others</t>
  </si>
  <si>
    <t xml:space="preserve">          Total</t>
  </si>
  <si>
    <t xml:space="preserve">          Net</t>
  </si>
  <si>
    <t xml:space="preserve">     Contract value</t>
  </si>
  <si>
    <t xml:space="preserve">     Retention receivable</t>
  </si>
  <si>
    <t xml:space="preserve">     Retention receivable – net</t>
  </si>
  <si>
    <t xml:space="preserve">     Real estate projects</t>
  </si>
  <si>
    <t xml:space="preserve">        - Land</t>
  </si>
  <si>
    <t xml:space="preserve">        - Other expenses</t>
  </si>
  <si>
    <t xml:space="preserve">        - Interest costs</t>
  </si>
  <si>
    <t xml:space="preserve">     Real estate projects under development</t>
  </si>
  <si>
    <t xml:space="preserve">     Fixed deposit</t>
  </si>
  <si>
    <t xml:space="preserve">     Saving deposit</t>
  </si>
  <si>
    <t>Paid - up capital</t>
  </si>
  <si>
    <t>Percentage</t>
  </si>
  <si>
    <t>Investments at cost</t>
  </si>
  <si>
    <t>(Million Baht)</t>
  </si>
  <si>
    <t>of investments (%)</t>
  </si>
  <si>
    <t>(Baht)</t>
  </si>
  <si>
    <t xml:space="preserve">Type of </t>
  </si>
  <si>
    <t>Invested company</t>
  </si>
  <si>
    <t>business</t>
  </si>
  <si>
    <t xml:space="preserve">Property </t>
  </si>
  <si>
    <t>development</t>
  </si>
  <si>
    <t xml:space="preserve">     TPC Bangkok Supply </t>
  </si>
  <si>
    <t xml:space="preserve">         Co., Ltd.</t>
  </si>
  <si>
    <t>Trading business</t>
  </si>
  <si>
    <t xml:space="preserve">              as follows:</t>
  </si>
  <si>
    <t>of investment  (%)</t>
  </si>
  <si>
    <t xml:space="preserve">     Chang Raek Bio Power </t>
  </si>
  <si>
    <t xml:space="preserve">Generate and </t>
  </si>
  <si>
    <t xml:space="preserve">           Co., Ltd.</t>
  </si>
  <si>
    <t xml:space="preserve">distribute of </t>
  </si>
  <si>
    <t>electricity current</t>
  </si>
  <si>
    <t xml:space="preserve">     Thungsung Green </t>
  </si>
  <si>
    <t xml:space="preserve">     Phattalung Green Power</t>
  </si>
  <si>
    <t xml:space="preserve">     Satun Green Power </t>
  </si>
  <si>
    <t xml:space="preserve">     Maewong Energy Co., Ltd.</t>
  </si>
  <si>
    <t xml:space="preserve">     TPCH Power 1 Co., Ltd.</t>
  </si>
  <si>
    <t xml:space="preserve">     TPCH Power 2 Co., Ltd.</t>
  </si>
  <si>
    <t xml:space="preserve">     TPCH Power 5 Co., Ltd.</t>
  </si>
  <si>
    <t>Percentage of investment  (%)</t>
  </si>
  <si>
    <t>Investments - equity ( Baht )</t>
  </si>
  <si>
    <t>Investments - cost ( Baht)</t>
  </si>
  <si>
    <t xml:space="preserve">     Thai Polycons and </t>
  </si>
  <si>
    <t>Construction</t>
  </si>
  <si>
    <t xml:space="preserve">         Leam thong Phatthalung </t>
  </si>
  <si>
    <t>contractor</t>
  </si>
  <si>
    <t xml:space="preserve">             Joint Ventures</t>
  </si>
  <si>
    <t>Investments - cost ( Baht )</t>
  </si>
  <si>
    <t xml:space="preserve">     TPCESG Joint Ventures</t>
  </si>
  <si>
    <t>Trading and</t>
  </si>
  <si>
    <t>service</t>
  </si>
  <si>
    <t xml:space="preserve">     SLTT Joint Ventures</t>
  </si>
  <si>
    <t xml:space="preserve">     Mahachai Green </t>
  </si>
  <si>
    <t xml:space="preserve">         Power Co., Ltd.</t>
  </si>
  <si>
    <t xml:space="preserve">electricity </t>
  </si>
  <si>
    <t>current</t>
  </si>
  <si>
    <t xml:space="preserve">     PA Waste and Energy </t>
  </si>
  <si>
    <t>RDF waste</t>
  </si>
  <si>
    <t xml:space="preserve">     Siam  Power Co., Ltd.</t>
  </si>
  <si>
    <t>current and</t>
  </si>
  <si>
    <t xml:space="preserve">Interest rate </t>
  </si>
  <si>
    <t>(%) per annum</t>
  </si>
  <si>
    <t xml:space="preserve"> Separate   financial  statements</t>
  </si>
  <si>
    <t xml:space="preserve">     Net</t>
  </si>
  <si>
    <t xml:space="preserve"> Consolidated financial statements</t>
  </si>
  <si>
    <t xml:space="preserve"> Separate financial statements</t>
  </si>
  <si>
    <t xml:space="preserve">Consolidated </t>
  </si>
  <si>
    <t xml:space="preserve">financial statements  </t>
  </si>
  <si>
    <t xml:space="preserve">financial statements </t>
  </si>
  <si>
    <t xml:space="preserve">            Within 1 year</t>
  </si>
  <si>
    <t xml:space="preserve">            Over 1 year less than 5 years</t>
  </si>
  <si>
    <t xml:space="preserve">            Present value of  </t>
  </si>
  <si>
    <t xml:space="preserve">                      financial lease liabilities</t>
  </si>
  <si>
    <t>Companies</t>
  </si>
  <si>
    <t>Project area</t>
  </si>
  <si>
    <t>Electricity trading period</t>
  </si>
  <si>
    <t xml:space="preserve">     Chang Raek Bio Power Co., Ltd.</t>
  </si>
  <si>
    <t xml:space="preserve">Start to distribute electricity current </t>
  </si>
  <si>
    <t>on March 15, 2013</t>
  </si>
  <si>
    <t>on October 3, 2016.</t>
  </si>
  <si>
    <t>on July 7, 2017.</t>
  </si>
  <si>
    <t>Non-operation (under construction)</t>
  </si>
  <si>
    <t>Statements of comprehensive income</t>
  </si>
  <si>
    <t xml:space="preserve">     Current tax :</t>
  </si>
  <si>
    <t xml:space="preserve">     Deferred tax :</t>
  </si>
  <si>
    <t xml:space="preserve">     Deferred tax from temporary differences </t>
  </si>
  <si>
    <t xml:space="preserve">              and reversal of temporary differences</t>
  </si>
  <si>
    <t>Exempted</t>
  </si>
  <si>
    <t>Non-exempted</t>
  </si>
  <si>
    <t>income</t>
  </si>
  <si>
    <t xml:space="preserve">     Accounting profit (loss) before income tax</t>
  </si>
  <si>
    <t xml:space="preserve">     Income tax rate</t>
  </si>
  <si>
    <t>multiply by tax rate</t>
  </si>
  <si>
    <t xml:space="preserve">     Taxable effects for :</t>
  </si>
  <si>
    <t>Additional tax deductible expenses</t>
  </si>
  <si>
    <t>Others</t>
  </si>
  <si>
    <t xml:space="preserve">     Income tax expenses (revenue) presented in </t>
  </si>
  <si>
    <t xml:space="preserve">          the statements of comprehensive income</t>
  </si>
  <si>
    <t xml:space="preserve">     Effective tax rate</t>
  </si>
  <si>
    <t>Deferred tax assets</t>
  </si>
  <si>
    <t xml:space="preserve">  Employee benefits obligations</t>
  </si>
  <si>
    <t xml:space="preserve">  Estimated maintenance cost</t>
  </si>
  <si>
    <t xml:space="preserve">  Estimated contingent liabilities</t>
  </si>
  <si>
    <t xml:space="preserve">  Deficit </t>
  </si>
  <si>
    <t xml:space="preserve">  Deferred profit (inter company)</t>
  </si>
  <si>
    <t xml:space="preserve">     - Electricity plant net assets</t>
  </si>
  <si>
    <t>Construction services</t>
  </si>
  <si>
    <t>Electricity current selling</t>
  </si>
  <si>
    <t>Real estate Selling</t>
  </si>
  <si>
    <t>Elimination</t>
  </si>
  <si>
    <t xml:space="preserve">       Subsidiaries were granted certain rights and privileges in accordance with the promotional certificate </t>
  </si>
  <si>
    <t>Company</t>
  </si>
  <si>
    <t>The promotional certificate No.</t>
  </si>
  <si>
    <t>Phathalung Green Power Co., Ltd.</t>
  </si>
  <si>
    <t xml:space="preserve">              -  Exemption of import duty on machinery as approved by the Board of Investment.</t>
  </si>
  <si>
    <t xml:space="preserve">                 period of exemption of corporate income tax for a period of not more than 5 years from the expiry of such period.</t>
  </si>
  <si>
    <t xml:space="preserve">                 income tax.</t>
  </si>
  <si>
    <t xml:space="preserve">                 Limited  Fifty percent reduction of the normal corporate income tax rate.</t>
  </si>
  <si>
    <t xml:space="preserve">                 is additional to normal depreciation.</t>
  </si>
  <si>
    <t>BOI</t>
  </si>
  <si>
    <t>NON BOI</t>
  </si>
  <si>
    <t>Revenues from construction services</t>
  </si>
  <si>
    <t xml:space="preserve">Revenues from sales of real estate </t>
  </si>
  <si>
    <t>Revenues from sales and service</t>
  </si>
  <si>
    <t>Other income</t>
  </si>
  <si>
    <t>Total revenues</t>
  </si>
  <si>
    <t>Finance costs</t>
  </si>
  <si>
    <t>Profit (Loss) sharing from investment in joint venture</t>
  </si>
  <si>
    <t>Total expenses</t>
  </si>
  <si>
    <t>Profit (Loss) before income tax</t>
  </si>
  <si>
    <t>Work under construction contracts</t>
  </si>
  <si>
    <t xml:space="preserve">            Total</t>
  </si>
  <si>
    <t xml:space="preserve">      Land and developing cost</t>
  </si>
  <si>
    <r>
      <rPr>
        <sz val="15"/>
        <rFont val="Angsana New"/>
        <family val="1"/>
      </rPr>
      <t xml:space="preserve">     </t>
    </r>
    <r>
      <rPr>
        <u/>
        <sz val="15"/>
        <rFont val="Angsana New"/>
        <family val="1"/>
      </rPr>
      <t>Less</t>
    </r>
    <r>
      <rPr>
        <sz val="15"/>
        <rFont val="Angsana New"/>
        <family val="1"/>
      </rPr>
      <t xml:space="preserve">  Billings amount to the hirer</t>
    </r>
  </si>
  <si>
    <r>
      <rPr>
        <sz val="15"/>
        <rFont val="Angsana New"/>
        <family val="1"/>
      </rPr>
      <t xml:space="preserve">     </t>
    </r>
    <r>
      <rPr>
        <b/>
        <sz val="15"/>
        <rFont val="Angsana New"/>
        <family val="1"/>
      </rPr>
      <t>Related parties</t>
    </r>
    <r>
      <rPr>
        <sz val="15"/>
        <rFont val="Angsana New"/>
        <family val="1"/>
      </rPr>
      <t xml:space="preserve"> (Note 5)</t>
    </r>
  </si>
  <si>
    <t xml:space="preserve">Income tax expenses(revenue) recognized in </t>
  </si>
  <si>
    <t>statement of comprehensive income</t>
  </si>
  <si>
    <t>- 3 -</t>
  </si>
  <si>
    <t>Distribution costs and administrative expense</t>
  </si>
  <si>
    <t xml:space="preserve">Deferred tax effect from consolidated </t>
  </si>
  <si>
    <t xml:space="preserve">    financial statement </t>
  </si>
  <si>
    <r>
      <rPr>
        <u/>
        <sz val="15"/>
        <rFont val="Angsana New"/>
        <family val="1"/>
      </rPr>
      <t>Less</t>
    </r>
    <r>
      <rPr>
        <sz val="15"/>
        <rFont val="Angsana New"/>
        <family val="1"/>
      </rPr>
      <t xml:space="preserve"> Allowance for impairment    </t>
    </r>
  </si>
  <si>
    <t>- 4 -</t>
  </si>
  <si>
    <t xml:space="preserve">     Accrued interest receivable</t>
  </si>
  <si>
    <r>
      <t xml:space="preserve">      </t>
    </r>
    <r>
      <rPr>
        <u/>
        <sz val="15"/>
        <rFont val="Angsana New"/>
        <family val="1"/>
      </rPr>
      <t>Less</t>
    </r>
    <r>
      <rPr>
        <sz val="15"/>
        <rFont val="Angsana New"/>
        <family val="1"/>
      </rPr>
      <t xml:space="preserve">  Portion due   Within 1 year</t>
    </r>
  </si>
  <si>
    <t xml:space="preserve">        - Inventory </t>
  </si>
  <si>
    <t>on February 9, 2018.</t>
  </si>
  <si>
    <t xml:space="preserve">           </t>
  </si>
  <si>
    <r>
      <rPr>
        <b/>
        <sz val="15"/>
        <rFont val="Angsana New"/>
        <family val="1"/>
      </rPr>
      <t xml:space="preserve">     </t>
    </r>
    <r>
      <rPr>
        <b/>
        <u/>
        <sz val="15"/>
        <rFont val="Angsana New"/>
        <family val="1"/>
      </rPr>
      <t>Consolidated financial statements</t>
    </r>
  </si>
  <si>
    <r>
      <rPr>
        <b/>
        <sz val="15"/>
        <rFont val="Angsana New"/>
        <family val="1"/>
      </rPr>
      <t xml:space="preserve">     </t>
    </r>
    <r>
      <rPr>
        <b/>
        <u/>
        <sz val="15"/>
        <rFont val="Angsana New"/>
        <family val="1"/>
      </rPr>
      <t>Separate financial statements</t>
    </r>
  </si>
  <si>
    <t xml:space="preserve">     Retention  receivable</t>
  </si>
  <si>
    <t>1.</t>
  </si>
  <si>
    <t>GENERAL INFORMATION</t>
  </si>
  <si>
    <t xml:space="preserve">1.1  </t>
  </si>
  <si>
    <t xml:space="preserve">1.2.1  </t>
  </si>
  <si>
    <t>1.2</t>
  </si>
  <si>
    <t>Thai Polycons Public Company Limited has registered address as follows :</t>
  </si>
  <si>
    <t xml:space="preserve">1.2.2  </t>
  </si>
  <si>
    <t xml:space="preserve">1.2.3  </t>
  </si>
  <si>
    <t>Branch office is located at 106 Moo 10, Naklua Road, Tombon Bana, Amphur Muang Pattani, Pattani Province.</t>
  </si>
  <si>
    <t xml:space="preserve">1.2.4  </t>
  </si>
  <si>
    <t>Branch office is located at 74 Moo 5, Tambon Janoung, Amphur Jana, Songkla Province.</t>
  </si>
  <si>
    <t>2.</t>
  </si>
  <si>
    <t>3.</t>
  </si>
  <si>
    <t>4.</t>
  </si>
  <si>
    <t>- 5 -</t>
  </si>
  <si>
    <t xml:space="preserve">     Phatthalung Joint venture</t>
  </si>
  <si>
    <t xml:space="preserve">     Other current receivables</t>
  </si>
  <si>
    <t xml:space="preserve">     Thai Polycons P.S.M. </t>
  </si>
  <si>
    <t xml:space="preserve">     Revenues from sale of electricity</t>
  </si>
  <si>
    <t xml:space="preserve">     Revenues from sales of real estate</t>
  </si>
  <si>
    <t xml:space="preserve">     Cost of construction services</t>
  </si>
  <si>
    <t xml:space="preserve">     Management benefit expenses</t>
  </si>
  <si>
    <t xml:space="preserve">     Revenues from sales and services</t>
  </si>
  <si>
    <t xml:space="preserve">     Cost of sale of electric </t>
  </si>
  <si>
    <t xml:space="preserve">     Cost of sale of real estate</t>
  </si>
  <si>
    <t xml:space="preserve">     Financial cost</t>
  </si>
  <si>
    <t xml:space="preserve">     Profit (Loss) sharing from investment </t>
  </si>
  <si>
    <t xml:space="preserve">          in Joint venture</t>
  </si>
  <si>
    <t xml:space="preserve">               Operating segment information is reported in a manner consistent with the internal reports of the Company that are regularly reviewed by the Chief Operating </t>
  </si>
  <si>
    <t xml:space="preserve">      Decision Maker in order to make decisions about the allocation of resources to the segment and assessing its performance.</t>
  </si>
  <si>
    <t xml:space="preserve">      3) Trading 4) Selling power.</t>
  </si>
  <si>
    <t xml:space="preserve">        </t>
  </si>
  <si>
    <t>Revenues from sales of electricity</t>
  </si>
  <si>
    <r>
      <rPr>
        <b/>
        <sz val="15"/>
        <rFont val="Angsana New"/>
        <family val="1"/>
      </rPr>
      <t xml:space="preserve">                  </t>
    </r>
    <r>
      <rPr>
        <b/>
        <u/>
        <sz val="15"/>
        <rFont val="Angsana New"/>
        <family val="1"/>
      </rPr>
      <t>Joint Venture of TPC POWER HOLDING PLC.</t>
    </r>
  </si>
  <si>
    <t xml:space="preserve">     Fuel</t>
  </si>
  <si>
    <t xml:space="preserve">          and purchasing material </t>
  </si>
  <si>
    <t xml:space="preserve">     Advance payment for construction </t>
  </si>
  <si>
    <t xml:space="preserve">Consolidated financial statements (Million Baht) </t>
  </si>
  <si>
    <t>Pattani Green Co., Ltd</t>
  </si>
  <si>
    <t>Sales and service</t>
  </si>
  <si>
    <t xml:space="preserve"> - 40 -</t>
  </si>
  <si>
    <t>Total investmenst in joint venture</t>
  </si>
  <si>
    <t xml:space="preserve">The number of ordinary shares by </t>
  </si>
  <si>
    <t xml:space="preserve">       the weighted average method</t>
  </si>
  <si>
    <t xml:space="preserve">     Segment operating profit (Loss)</t>
  </si>
  <si>
    <t xml:space="preserve"> - 41 -</t>
  </si>
  <si>
    <t xml:space="preserve">     Siam Green tech energy Co., Ltd.</t>
  </si>
  <si>
    <t>- 8 -</t>
  </si>
  <si>
    <t xml:space="preserve"> - 39 -</t>
  </si>
  <si>
    <t xml:space="preserve"> - 44 -</t>
  </si>
  <si>
    <t>- 12 -</t>
  </si>
  <si>
    <t xml:space="preserve"> - 43 -</t>
  </si>
  <si>
    <t xml:space="preserve">    Recognition of service income </t>
  </si>
  <si>
    <t>- 15 -</t>
  </si>
  <si>
    <t xml:space="preserve">              -  Exemption  of  payment  of  corporate  income  tax  on  net   profit  derived  from promoted activity  for the period of  8  years </t>
  </si>
  <si>
    <t xml:space="preserve">                 exempted for computation of  taxable  income throughout  the  period  of  the promoted receives the exemption of corporate</t>
  </si>
  <si>
    <t xml:space="preserve">Interest rate 5.00-6.00% per annum </t>
  </si>
  <si>
    <t xml:space="preserve"> - 42 -</t>
  </si>
  <si>
    <t>(Sign) ……………………………………...........…………………………………. Authorized Director</t>
  </si>
  <si>
    <t xml:space="preserve">     </t>
  </si>
  <si>
    <t xml:space="preserve">   </t>
  </si>
  <si>
    <t xml:space="preserve">                </t>
  </si>
  <si>
    <t xml:space="preserve">     Contract assets</t>
  </si>
  <si>
    <t xml:space="preserve">     Contract assets - net</t>
  </si>
  <si>
    <t>Construction contract liabilities</t>
  </si>
  <si>
    <t>(Sign) ……………………………………...........……………………………...……………. Authorized Director</t>
  </si>
  <si>
    <t xml:space="preserve">     Stemwise Energy Management Co., Ltd.</t>
  </si>
  <si>
    <t xml:space="preserve">Cost of sales </t>
  </si>
  <si>
    <t>(Sign) …………………………………..................…...........………………….....………………. Authorized Director</t>
  </si>
  <si>
    <t xml:space="preserve">                 on  October  3, 2016  and Phathalung  Green Power Co., Ltd. on July 7, 2017 and Satun Green Power Company Limited had </t>
  </si>
  <si>
    <t xml:space="preserve"> - 47 -</t>
  </si>
  <si>
    <t xml:space="preserve">              A subsidiary made electricity purchase agreement from small business power producer for electricity renewable energy to PAE </t>
  </si>
  <si>
    <t xml:space="preserve">     as Adder is as follows.</t>
  </si>
  <si>
    <t xml:space="preserve">Paid - up capital </t>
  </si>
  <si>
    <t xml:space="preserve">                 on  March  15, 2013, Maewong Energy Company  Limited,  on  October 12, 2015, and  Thungsung Green Company Limited  </t>
  </si>
  <si>
    <t xml:space="preserve">                41.8.1   บริษัทฯ  มีหนี้สินที่อาจจะเกิดขึ้นจากการที่ธนาคารออกหนังสือค้ำประกันการใช้ไฟฟ้าเป็นจำนวนเงิน 1.44 ล้านบาท </t>
  </si>
  <si>
    <t xml:space="preserve">             </t>
  </si>
  <si>
    <t xml:space="preserve">              </t>
  </si>
  <si>
    <t xml:space="preserve">              Nakhornsrithammaraja</t>
  </si>
  <si>
    <t xml:space="preserve">              Nakhornsawan</t>
  </si>
  <si>
    <t xml:space="preserve">               The  Group records income  tax based  on the  actual  amount  currently  payable according to the tax legislation at the rate of  </t>
  </si>
  <si>
    <t xml:space="preserve">              Phathalung</t>
  </si>
  <si>
    <t>1.2.5</t>
  </si>
  <si>
    <t xml:space="preserve"> - 48 -</t>
  </si>
  <si>
    <t xml:space="preserve"> - 49 -</t>
  </si>
  <si>
    <t xml:space="preserve">         </t>
  </si>
  <si>
    <t xml:space="preserve">     Supplies used</t>
  </si>
  <si>
    <t xml:space="preserve">     Increase </t>
  </si>
  <si>
    <t xml:space="preserve">     Inventories</t>
  </si>
  <si>
    <t>Non-taxable expenses</t>
  </si>
  <si>
    <t xml:space="preserve"> Consolidated  </t>
  </si>
  <si>
    <t>financial  statements</t>
  </si>
  <si>
    <t xml:space="preserve">Separate </t>
  </si>
  <si>
    <t xml:space="preserve">                  Revenue recognized as previously included in balance brought forward </t>
  </si>
  <si>
    <t xml:space="preserve">     Advance payment for service</t>
  </si>
  <si>
    <t xml:space="preserve">    </t>
  </si>
  <si>
    <t xml:space="preserve">              Satun</t>
  </si>
  <si>
    <t xml:space="preserve">              Yala</t>
  </si>
  <si>
    <t xml:space="preserve">              Narathiwat</t>
  </si>
  <si>
    <t xml:space="preserve">              Pattani </t>
  </si>
  <si>
    <t xml:space="preserve">               Construction materials and supplies used</t>
  </si>
  <si>
    <t xml:space="preserve">               Purchasing land and paid wage to contractor</t>
  </si>
  <si>
    <t xml:space="preserve">               Changing in land works under construction. </t>
  </si>
  <si>
    <t xml:space="preserve">               Hire of service contract</t>
  </si>
  <si>
    <t xml:space="preserve">               Employee benefit expenses</t>
  </si>
  <si>
    <t xml:space="preserve">               Directors' remuneration</t>
  </si>
  <si>
    <t xml:space="preserve">               Managements benefit expense</t>
  </si>
  <si>
    <t xml:space="preserve">           -  Include in administrative expenses </t>
  </si>
  <si>
    <t xml:space="preserve">               Depreciation and amortization</t>
  </si>
  <si>
    <t xml:space="preserve">               Electricity plant consultant and management fee</t>
  </si>
  <si>
    <t xml:space="preserve">               Fuel</t>
  </si>
  <si>
    <t xml:space="preserve">              -  Exemption  on  dividends  derived  from  the  promoted  activity   granted  an  exemption  of corporate  income tax  shall be</t>
  </si>
  <si>
    <t xml:space="preserve">              -  Fifty  percent  reduction of  the normal corporate  income  tax  rate on the profits from the promoted activity for a period of</t>
  </si>
  <si>
    <t xml:space="preserve">Fair value </t>
  </si>
  <si>
    <t xml:space="preserve">through profit </t>
  </si>
  <si>
    <t>or loss</t>
  </si>
  <si>
    <t xml:space="preserve">                     Chang Raek Bio Power Co., Ltd.</t>
  </si>
  <si>
    <t xml:space="preserve">                     Maewong Energy Co., Ltd.</t>
  </si>
  <si>
    <t xml:space="preserve">                     Thungsung Green Co., Ltd.</t>
  </si>
  <si>
    <t xml:space="preserve">                     Pattani Green Co., Ltd.</t>
  </si>
  <si>
    <t xml:space="preserve">                     Satun Green Power Co., Ltd.</t>
  </si>
  <si>
    <t xml:space="preserve">                 promoted company is granted  permission to  deduct  such  annual  loss  from  net  profits accrued after the expiration of the </t>
  </si>
  <si>
    <t xml:space="preserve">              -  In  the  case  where  a loss  has  been  incurred  during  the period of  receiving   exemption  of  corporate  income  tax.  The</t>
  </si>
  <si>
    <t xml:space="preserve">               Cash and cash equivalents</t>
  </si>
  <si>
    <t>Consolidated financial statements (Baht)</t>
  </si>
  <si>
    <t xml:space="preserve">              The minimum amounts to be paid under lease liabilities are as follows :</t>
  </si>
  <si>
    <t xml:space="preserve">                The Group has revenues from sales of electricity current which entered into contract with the Provincial Electricity Authority. </t>
  </si>
  <si>
    <t xml:space="preserve">      Commission concerned.</t>
  </si>
  <si>
    <t xml:space="preserve">      The purchasing price is  based on the criteria, methodology  and conditions as stipulated in the regulation of the Energy Regulatory </t>
  </si>
  <si>
    <t>Purchase quantity</t>
  </si>
  <si>
    <t>of  Contract</t>
  </si>
  <si>
    <t>Contract end date</t>
  </si>
  <si>
    <t xml:space="preserve">                Type of goods and services</t>
  </si>
  <si>
    <t xml:space="preserve">                Revenues from sales of electricity</t>
  </si>
  <si>
    <t xml:space="preserve">                Timing of revenues recognition 
</t>
  </si>
  <si>
    <t xml:space="preserve">                Revenues recognized at a point in time
</t>
  </si>
  <si>
    <t>9.2 MW.</t>
  </si>
  <si>
    <t>8.0 MW.</t>
  </si>
  <si>
    <t>March 14, 2029</t>
  </si>
  <si>
    <t>October 11, 2035</t>
  </si>
  <si>
    <t>October 2, 2036</t>
  </si>
  <si>
    <t>July 6, 2037</t>
  </si>
  <si>
    <t>February 8, 2038</t>
  </si>
  <si>
    <t>Related parties</t>
  </si>
  <si>
    <t>Other companies</t>
  </si>
  <si>
    <t xml:space="preserve">               Other current receivables</t>
  </si>
  <si>
    <t xml:space="preserve">Fair value through </t>
  </si>
  <si>
    <t xml:space="preserve">other comprehensive </t>
  </si>
  <si>
    <t>Amortised cost</t>
  </si>
  <si>
    <t xml:space="preserve">               Contract assets</t>
  </si>
  <si>
    <t xml:space="preserve">               Retention receivable </t>
  </si>
  <si>
    <t xml:space="preserve">               Restricted bank deposit </t>
  </si>
  <si>
    <t xml:space="preserve">               Trade accounts receivable </t>
  </si>
  <si>
    <t xml:space="preserve">               Total financial assets</t>
  </si>
  <si>
    <t xml:space="preserve">               Total financial liabilities</t>
  </si>
  <si>
    <t xml:space="preserve">               Financial assets</t>
  </si>
  <si>
    <t xml:space="preserve">               Financial liabilities</t>
  </si>
  <si>
    <t>from financial institutions</t>
  </si>
  <si>
    <t xml:space="preserve">               Bank overdrafts and short-term loans </t>
  </si>
  <si>
    <t xml:space="preserve">               Trade accounts payable and other </t>
  </si>
  <si>
    <t>current payables</t>
  </si>
  <si>
    <t xml:space="preserve">               Retention payable</t>
  </si>
  <si>
    <t xml:space="preserve">               Long-term loans  </t>
  </si>
  <si>
    <t xml:space="preserve">               Lease liabilities</t>
  </si>
  <si>
    <t xml:space="preserve">               Other current financial assets</t>
  </si>
  <si>
    <t xml:space="preserve">               Trade accounts receivable</t>
  </si>
  <si>
    <t xml:space="preserve">       Amendment in accordance with the Investment Promotion Act B. E. 2520, the tax incentives are extended to receive the rights </t>
  </si>
  <si>
    <t>and privileges as follows:</t>
  </si>
  <si>
    <t xml:space="preserve">          </t>
  </si>
  <si>
    <t xml:space="preserve">     Raw material</t>
  </si>
  <si>
    <t xml:space="preserve">     Wood Work  Co., Ltd. </t>
  </si>
  <si>
    <t xml:space="preserve">Company or share of profit </t>
  </si>
  <si>
    <t xml:space="preserve">     Electricity management fee</t>
  </si>
  <si>
    <t xml:space="preserve">                       of liabilities from construction contracts</t>
  </si>
  <si>
    <t xml:space="preserve">     Debt securities</t>
  </si>
  <si>
    <t xml:space="preserve">     Total</t>
  </si>
  <si>
    <t xml:space="preserve">            Less  Future interest to be paid</t>
  </si>
  <si>
    <t xml:space="preserve">                     Phatthalung Green Power Co., Ltd.</t>
  </si>
  <si>
    <t>Finance income</t>
  </si>
  <si>
    <t xml:space="preserve">     Rental and other service</t>
  </si>
  <si>
    <t xml:space="preserve">     Naraphara Co., Ltd.</t>
  </si>
  <si>
    <t>Finance lease</t>
  </si>
  <si>
    <t xml:space="preserve">     Wood cutting expenses</t>
  </si>
  <si>
    <t xml:space="preserve">At price agreed in the contract  </t>
  </si>
  <si>
    <t xml:space="preserve">                 from the date of income earnings  including  revenue  from selling by product of  Chang  Rack  Bio  Power Company Limited,  </t>
  </si>
  <si>
    <t>1. Overall management fee Wages are charged as the rate per unit of electricity produced and sold.</t>
  </si>
  <si>
    <t>2. Charges Fuel wood chopper The wages are calculated based on the weight of the timber per ton.</t>
  </si>
  <si>
    <t xml:space="preserve">                 revenue from its  operation  on February  9, 2018, and Pattani  Green Co., Ltd. had  revenue  from  its  operation  on May 19, </t>
  </si>
  <si>
    <t xml:space="preserve">     By The wage price is set at an agreed rate based on the contractor's consider cost management department.</t>
  </si>
  <si>
    <t xml:space="preserve">     renewal.</t>
  </si>
  <si>
    <t xml:space="preserve">  Total Revenues from sales of electricity</t>
  </si>
  <si>
    <t xml:space="preserve">  Total Revenues recognized at a point in time</t>
  </si>
  <si>
    <t>5.45 - 5.95</t>
  </si>
  <si>
    <t>6.  CASH AND CASH EQUIVALENTS</t>
  </si>
  <si>
    <t xml:space="preserve">          (                                                                                                                                     )           </t>
  </si>
  <si>
    <t xml:space="preserve">                        (                                                                                                                 )           </t>
  </si>
  <si>
    <t xml:space="preserve">                      (                                                                                                                              )           </t>
  </si>
  <si>
    <t xml:space="preserve">                                     (                                                                                                                    )           </t>
  </si>
  <si>
    <t xml:space="preserve">     (                                                                                                                 )</t>
  </si>
  <si>
    <t xml:space="preserve">  (                                                                                                                  )           </t>
  </si>
  <si>
    <t xml:space="preserve">     Trade accounts receivable - other companies - net</t>
  </si>
  <si>
    <t>Branch office is located at 92/7 Moo 6, Tambon Bangtoey, Toey Amphur Sam Khok Pathumthani Province.</t>
  </si>
  <si>
    <t xml:space="preserve">     Cost of sales and services</t>
  </si>
  <si>
    <t xml:space="preserve">                      TPC Power Holding Plc. has pledged  common share of Siam Power Co.,Ltd  as collateral for long-term loan  from a financial institution of Siam Power Co.,Ltd.</t>
  </si>
  <si>
    <t>21 MW.</t>
  </si>
  <si>
    <t xml:space="preserve">               The Company group has mainly engaged in construction contractor. Subsidiaries have mainly engaged in  1) construction contractor 2) Property development  </t>
  </si>
  <si>
    <t xml:space="preserve">                 5  years after  the expiry of  the corporate income tax exemption period. Exemption  Phathalung  Green  Power  Company </t>
  </si>
  <si>
    <t>-</t>
  </si>
  <si>
    <t xml:space="preserve">     Eco Energy Group Corporation Co.,Ltd.</t>
  </si>
  <si>
    <t xml:space="preserve"> - 45 -</t>
  </si>
  <si>
    <t xml:space="preserve"> - 46 -</t>
  </si>
  <si>
    <t xml:space="preserve">               Estimated repair under guarantee year</t>
  </si>
  <si>
    <t xml:space="preserve">  </t>
  </si>
  <si>
    <t xml:space="preserve">                  </t>
  </si>
  <si>
    <t>- 9 -</t>
  </si>
  <si>
    <t xml:space="preserve">                     TPCH Power 1 Co., Ltd</t>
  </si>
  <si>
    <t xml:space="preserve">                     TPCH Power 5 Co., Ltd</t>
  </si>
  <si>
    <t>6.3 MW.</t>
  </si>
  <si>
    <t>December 30, 2038</t>
  </si>
  <si>
    <t>November 16, 2040</t>
  </si>
  <si>
    <t>Long-term loans</t>
  </si>
  <si>
    <t>Less Current portion</t>
  </si>
  <si>
    <t>on November 27, 2020.</t>
  </si>
  <si>
    <t>on November 17, 2020.</t>
  </si>
  <si>
    <t>on May 19, 2020.</t>
  </si>
  <si>
    <t xml:space="preserve">     Prachart Biomass Maelan Co., Ltd.</t>
  </si>
  <si>
    <t xml:space="preserve">     Prachart Biomass Bannang sata Co., Ltd.</t>
  </si>
  <si>
    <t>Pracharat Biomass Maelan Co., Ltd.</t>
  </si>
  <si>
    <t>Pracharat Biomass Bannang Sata Co., Ltd.</t>
  </si>
  <si>
    <t xml:space="preserve">               Estimated repair  under guarantee period</t>
  </si>
  <si>
    <t>Investment in energy business</t>
  </si>
  <si>
    <r>
      <t xml:space="preserve">     </t>
    </r>
    <r>
      <rPr>
        <u/>
        <sz val="15"/>
        <rFont val="Angsana New"/>
        <family val="1"/>
      </rPr>
      <t>Less</t>
    </r>
    <r>
      <rPr>
        <sz val="15"/>
        <rFont val="Angsana New"/>
        <family val="1"/>
      </rPr>
      <t xml:space="preserve"> Allowance for expected
 credit loss</t>
    </r>
  </si>
  <si>
    <r>
      <rPr>
        <sz val="15"/>
        <rFont val="Angsana New"/>
        <family val="1"/>
      </rPr>
      <t xml:space="preserve">     </t>
    </r>
    <r>
      <rPr>
        <u/>
        <sz val="15"/>
        <rFont val="Angsana New"/>
        <family val="1"/>
      </rPr>
      <t>Less</t>
    </r>
    <r>
      <rPr>
        <sz val="15"/>
        <rFont val="Angsana New"/>
        <family val="1"/>
      </rPr>
      <t xml:space="preserve"> Allowance for expected
 credit loss</t>
    </r>
  </si>
  <si>
    <t xml:space="preserve">                 additional granted for 15 years  and Pattani Green Co., Ltd. additional granted for 20 years.</t>
  </si>
  <si>
    <t xml:space="preserve">              Short-term loans from related parties</t>
  </si>
  <si>
    <t xml:space="preserve">     Decrease</t>
  </si>
  <si>
    <t>Careying value</t>
  </si>
  <si>
    <t>Within 1 year</t>
  </si>
  <si>
    <t xml:space="preserve">More than 1 </t>
  </si>
  <si>
    <t>year til 5 years</t>
  </si>
  <si>
    <t>Fixed interest rate</t>
  </si>
  <si>
    <t xml:space="preserve">Bearing no </t>
  </si>
  <si>
    <t>interest</t>
  </si>
  <si>
    <t>interest rate</t>
  </si>
  <si>
    <t xml:space="preserve">Floating </t>
  </si>
  <si>
    <t>statements</t>
  </si>
  <si>
    <t xml:space="preserve"> Consolidated financial  </t>
  </si>
  <si>
    <t>Separate financial</t>
  </si>
  <si>
    <t xml:space="preserve"> statements </t>
  </si>
  <si>
    <t>Subsidiaries of Eco Energy Group Corporation Co.,Ltd.</t>
  </si>
  <si>
    <t>Pracharat Biomass Maelan Co.,Ltd.</t>
  </si>
  <si>
    <t xml:space="preserve">            Reconciliation of allowance for lifetime expected credit losses recognised for trade receivable assessed by grouping in accordance </t>
  </si>
  <si>
    <t>Allowance for expected
 credit loss</t>
  </si>
  <si>
    <t xml:space="preserve">               Short-term loans to related parties</t>
  </si>
  <si>
    <t xml:space="preserve">Eco Energy Group </t>
  </si>
  <si>
    <t xml:space="preserve">     Corporation Co.,Ltd.
</t>
  </si>
  <si>
    <t xml:space="preserve">Pracharat Biomass </t>
  </si>
  <si>
    <t xml:space="preserve">     Bannang Sata Co.,Ltd.</t>
  </si>
  <si>
    <t xml:space="preserve">              -  Deduction from investment at 25 percent of  the project's infrastructure installation or construction cost. This deduction</t>
  </si>
  <si>
    <t>Recognized construction income during the period</t>
  </si>
  <si>
    <t>7.  TRADE ACCOUNTS RECEIVABLE AND OTHER CURRENT RECEIVABLES</t>
  </si>
  <si>
    <t xml:space="preserve">     7.1  Trade accounts receivable</t>
  </si>
  <si>
    <t xml:space="preserve">    7.2  Other current receivables</t>
  </si>
  <si>
    <t>8.  CONTRACT ASSETS</t>
  </si>
  <si>
    <t xml:space="preserve">        8.1  Outstanding balance under the contract</t>
  </si>
  <si>
    <t xml:space="preserve">        8.2  Revenue recognized relating to outstanding balance of the contract</t>
  </si>
  <si>
    <t xml:space="preserve">        8.3  Revenue expected to be recognized for incomplete performance obligation</t>
  </si>
  <si>
    <t>9. RETENTION RECEIVABLE</t>
  </si>
  <si>
    <t>10. ADVANCE PAYMENT  FOR PURCHASE MATERIAL AND CONSTRUCTION</t>
  </si>
  <si>
    <t>11. Inventories</t>
  </si>
  <si>
    <t>12. REAL ESTATE PROJECTS UNDER DEVELOPMENT</t>
  </si>
  <si>
    <t>13. OTHER CURRENT FINANCIAL ASSET</t>
  </si>
  <si>
    <t>14. RESTRICTED BANK DEPOSITS</t>
  </si>
  <si>
    <t xml:space="preserve">15. INVESTMENTS IN SUBSIDIARIES </t>
  </si>
  <si>
    <t xml:space="preserve">                (                                                                                                                                )           </t>
  </si>
  <si>
    <t xml:space="preserve">           Chang  Raek  Bio  Power Co,Ltd., Thungsung  Green Co., Ltd   Phatthalung  Green  Power  Co.,Ltd   Satun Green  Power  Co., Ltd.   </t>
  </si>
  <si>
    <t xml:space="preserve">              -  Deduction double of  transportation, electricity and  water for  a period 10 years  from the date  income earning except for</t>
  </si>
  <si>
    <t xml:space="preserve">                  Satun  Green  Power Co., Ltd. , Pracharat Biomass  Maelan  Co.,Ltd. and  for Pracharat  Biomass  Bannang Sata Co.,Ltd.  </t>
  </si>
  <si>
    <t xml:space="preserve">                                         (                                                                                                                    )           </t>
  </si>
  <si>
    <t xml:space="preserve">     with simplified approach defined in TFRS 9 </t>
  </si>
  <si>
    <t>2021</t>
  </si>
  <si>
    <r>
      <t xml:space="preserve">     </t>
    </r>
    <r>
      <rPr>
        <u/>
        <sz val="15"/>
        <color indexed="8"/>
        <rFont val="Angsana New"/>
        <family val="1"/>
      </rPr>
      <t>Less</t>
    </r>
    <r>
      <rPr>
        <sz val="15"/>
        <color indexed="8"/>
        <rFont val="Angsana New"/>
        <family val="1"/>
      </rPr>
      <t xml:space="preserve"> Allowance for impairment</t>
    </r>
  </si>
  <si>
    <t xml:space="preserve">     Financial revenue</t>
  </si>
  <si>
    <t>- 11 -</t>
  </si>
  <si>
    <r>
      <t xml:space="preserve">     </t>
    </r>
    <r>
      <rPr>
        <b/>
        <u/>
        <sz val="15"/>
        <rFont val="Angsana New"/>
        <family val="1"/>
      </rPr>
      <t>Consolidated financial statements</t>
    </r>
  </si>
  <si>
    <t xml:space="preserve">                     TPCH Power 2 Co., Ltd</t>
  </si>
  <si>
    <t>Coronavirus disease 2019 Pandemic</t>
  </si>
  <si>
    <t>0%,10%</t>
  </si>
  <si>
    <t>electricity</t>
  </si>
  <si>
    <t xml:space="preserve">5 years, which can
</t>
  </si>
  <si>
    <t xml:space="preserve"> be continued for a </t>
  </si>
  <si>
    <t xml:space="preserve">period of 5 years from </t>
  </si>
  <si>
    <t xml:space="preserve">the date of first </t>
  </si>
  <si>
    <t xml:space="preserve">distribution of </t>
  </si>
  <si>
    <t xml:space="preserve">5 years, which can
</t>
  </si>
  <si>
    <t>on October 12, 2015</t>
  </si>
  <si>
    <t xml:space="preserve">Consolidated financial statements </t>
  </si>
  <si>
    <t>Balance Accrued electricity expenses</t>
  </si>
  <si>
    <t xml:space="preserve">     loss accounts valued at 49.77 million Baht.</t>
  </si>
  <si>
    <t xml:space="preserve">            Other current financial asset are investments which invest in bill of exchange worth baht 49.77 million reserve allowance for expected </t>
  </si>
  <si>
    <t>on February 17, 2021.</t>
  </si>
  <si>
    <t xml:space="preserve">               Short-term loans from related parties</t>
  </si>
  <si>
    <t xml:space="preserve">                   from financial institutions</t>
  </si>
  <si>
    <t xml:space="preserve">               </t>
  </si>
  <si>
    <t xml:space="preserve">  Allowance for expected credit loss</t>
  </si>
  <si>
    <t xml:space="preserve">     Accrued interest</t>
  </si>
  <si>
    <t xml:space="preserve">     Other expenses</t>
  </si>
  <si>
    <t xml:space="preserve">     Phatthalung Green Power Co., Ltd.</t>
  </si>
  <si>
    <t xml:space="preserve">        20% and 3% of  profit (loss) for the period carried in a Special Economic Zone based on Royal Decree No. 466.</t>
  </si>
  <si>
    <t xml:space="preserve">                                                 (                                                                                                             )           </t>
  </si>
  <si>
    <t xml:space="preserve">                                         (                                                                                                                )           </t>
  </si>
  <si>
    <t>Accrued electricity expenses- net</t>
  </si>
  <si>
    <t>Basic earnings (loss) per share</t>
  </si>
  <si>
    <t>Fair value</t>
  </si>
  <si>
    <t xml:space="preserve">     Other current financial asset</t>
  </si>
  <si>
    <t xml:space="preserve">     Distribution cost and administrative </t>
  </si>
  <si>
    <t xml:space="preserve">          expense</t>
  </si>
  <si>
    <t>TPC MEC Co., Ltd.</t>
  </si>
  <si>
    <t xml:space="preserve">     Pracharat Biomass Maelan Co.,Ltd.</t>
  </si>
  <si>
    <t xml:space="preserve">     Pracharat Biomass Bannang Sata Co.,Ltd.</t>
  </si>
  <si>
    <t xml:space="preserve">     P P L Power Co., Ltd.</t>
  </si>
  <si>
    <t xml:space="preserve">     TPC MEC Co., Ltd.</t>
  </si>
  <si>
    <t xml:space="preserve">Designing installation control </t>
  </si>
  <si>
    <t xml:space="preserve">system of machine, automatic car </t>
  </si>
  <si>
    <t xml:space="preserve">parking and building security as </t>
  </si>
  <si>
    <t>well as providing inspection ,</t>
  </si>
  <si>
    <t>maintenance and repair service</t>
  </si>
  <si>
    <t xml:space="preserve">     Revenue from control working service</t>
  </si>
  <si>
    <t xml:space="preserve">Designing installation </t>
  </si>
  <si>
    <t xml:space="preserve">control system of </t>
  </si>
  <si>
    <t xml:space="preserve">machine, automatic </t>
  </si>
  <si>
    <t xml:space="preserve">car parking and </t>
  </si>
  <si>
    <t xml:space="preserve">building security as </t>
  </si>
  <si>
    <t xml:space="preserve">well as providing </t>
  </si>
  <si>
    <t>inspection ,</t>
  </si>
  <si>
    <t xml:space="preserve">maintenance and </t>
  </si>
  <si>
    <t>repair service</t>
  </si>
  <si>
    <r>
      <rPr>
        <b/>
        <sz val="15"/>
        <rFont val="Angsana New"/>
        <family val="1"/>
      </rPr>
      <t xml:space="preserve">                  </t>
    </r>
    <r>
      <rPr>
        <b/>
        <u/>
        <sz val="15"/>
        <rFont val="Angsana New"/>
        <family val="1"/>
      </rPr>
      <t>Joint Venture of THAI POLYCONS PLC.</t>
    </r>
  </si>
  <si>
    <t xml:space="preserve">        Control working</t>
  </si>
  <si>
    <t xml:space="preserve">     Short-term loans </t>
  </si>
  <si>
    <t>Tax excemption revenues</t>
  </si>
  <si>
    <t xml:space="preserve">       </t>
  </si>
  <si>
    <t xml:space="preserve">     TPC FRESH AIR CO., Ltd.</t>
  </si>
  <si>
    <t xml:space="preserve">     (Reversal) Allowance for expected
 </t>
  </si>
  <si>
    <t xml:space="preserve">          credit loss</t>
  </si>
  <si>
    <t>15.2  Investment in subsidiaries registered as joint venture of Thaipolycons Public Company Limited with no capital investment consisting of</t>
  </si>
  <si>
    <t xml:space="preserve">          15.2.1 Joint Venture of THAIPOLYCONS PLC.  </t>
  </si>
  <si>
    <t xml:space="preserve">          15.2.2 Joint Venture of TPC BANGKOK SUPPLY CO., LTD.  </t>
  </si>
  <si>
    <t xml:space="preserve">     Cash </t>
  </si>
  <si>
    <t xml:space="preserve">     Current deposits</t>
  </si>
  <si>
    <t xml:space="preserve">     Saving deposits</t>
  </si>
  <si>
    <t xml:space="preserve">     PEA Encom International Co.,Ltd</t>
  </si>
  <si>
    <t>TPC FRESH AIR Co., Ltd.</t>
  </si>
  <si>
    <t xml:space="preserve">                                            (                                                                                                            )        </t>
  </si>
  <si>
    <t xml:space="preserve">                    </t>
  </si>
  <si>
    <t xml:space="preserve">                                     </t>
  </si>
  <si>
    <t xml:space="preserve">               Short-term loans from related person</t>
  </si>
  <si>
    <t xml:space="preserve">     Deposit for business acquisition</t>
  </si>
  <si>
    <t xml:space="preserve">     Share deposit</t>
  </si>
  <si>
    <t xml:space="preserve">Distribution air pollution control </t>
  </si>
  <si>
    <t xml:space="preserve">machine, pants and equipment </t>
  </si>
  <si>
    <t xml:space="preserve">              Short-term loans from related person</t>
  </si>
  <si>
    <t xml:space="preserve">          related parties</t>
  </si>
  <si>
    <t xml:space="preserve">          related person</t>
  </si>
  <si>
    <t xml:space="preserve">Distribution </t>
  </si>
  <si>
    <t xml:space="preserve">air pollution </t>
  </si>
  <si>
    <t>control machine,</t>
  </si>
  <si>
    <t xml:space="preserve">pants and equipment </t>
  </si>
  <si>
    <t xml:space="preserve">     Mr. Thawee Chongkavinit</t>
  </si>
  <si>
    <t>3.50 -7.25</t>
  </si>
  <si>
    <t>Thai Polycons Public Company Limited has commitments and contingent liabilities as follows.</t>
  </si>
  <si>
    <t>until due of agreement.</t>
  </si>
  <si>
    <t>TPC Power Holding Public Company Limited, a subsidiary of the Company, has commitments the following :</t>
  </si>
  <si>
    <t>Company Limited, a subsidiary, with the proportion of shareholding in the amount of Baht 425.00 million.</t>
  </si>
  <si>
    <t xml:space="preserve">The company has commitments to guarantee  against  credit  facilities  of  Baht  500.00  million for Phatthalung Green </t>
  </si>
  <si>
    <t>Power Company Limited, a subsidiary, with the proportion of shareholding in the amount of Baht 300.00 million.</t>
  </si>
  <si>
    <t xml:space="preserve">The company  has commitment to guarantee  credit   facility  amount  of  Baht  500.00  million  for  Thungsung Green </t>
  </si>
  <si>
    <t>Company Limited, a subsidiary with the proportion of shareholding in the amount of  Baht 325.00 million.</t>
  </si>
  <si>
    <t xml:space="preserve">The  Company  has  commitment from  being  guarantor  of  credit  line  amount  of  Baht 500.00 million of Satun Green </t>
  </si>
  <si>
    <t>Power Company Limited, a subsidiary, by percentage of shareholding within credit line Baht 255.00 million.</t>
  </si>
  <si>
    <t>Company Limited, a subsidiary, by percentage of shareholding within credit line Baht 325.00 million.</t>
  </si>
  <si>
    <t>The  Company  has  commitment  from  guarantee  credit  line facilities Baht 1,450.00 million for Pattani Green Co.,Ltd.,</t>
  </si>
  <si>
    <t>a subsidiary, by percentage of shareholding within credit line Baht 942.50 million</t>
  </si>
  <si>
    <t xml:space="preserve">The  Company  has  commitment from being guarantor for letter of guarantee Baht 360.00 million for TPCH  Power  5 </t>
  </si>
  <si>
    <t>Co.,Ltd. a subsidiary, with the proportion of  shareholding for within credit line Baht 320.40 million.</t>
  </si>
  <si>
    <t xml:space="preserve">amount of  Baht 400 million and letter of guarantee  in the amount of  Bath 1.00 million  guaranteed the  full  amount of   </t>
  </si>
  <si>
    <t xml:space="preserve">the credit limit and pledge of 14.62 million ordinary shares in Chang Raek Bio Power Co., Ltd.
</t>
  </si>
  <si>
    <t xml:space="preserve">The Company has commitment  against  credit line guarantee for Chang Raek  Bio  Power Co., Ltd., a  subsidiary  in the </t>
  </si>
  <si>
    <t>Thai Polycons Public Company Limited.</t>
  </si>
  <si>
    <t xml:space="preserve">construction  and managing for  bringing garbage from landfill  of Local Administration Organization  of  Nonthaburi </t>
  </si>
  <si>
    <t>province for using as fuel for electricity generating under contract amount of Baht 49.75 million.</t>
  </si>
  <si>
    <t xml:space="preserve">The Company has  obligation  from  letter  of  guarantee by bank for a related party as security to comply with hire of </t>
  </si>
  <si>
    <t xml:space="preserve">The Company has  contingent  liabilities  in letter of  guarantee  for electricity  usage  Baht  0.05 million guaranteed by </t>
  </si>
  <si>
    <t xml:space="preserve">The Company has obligation for guarantee power purchase agreement amount of Baht 4.75 million for Siam Power </t>
  </si>
  <si>
    <t>Co.,Ltd, (common control entity) by proportion of shareholding  amount of Baht 2.38 million.</t>
  </si>
  <si>
    <t xml:space="preserve">The Company has commitment from credit line guarantee amount of Baht 1,180.00 million to Siam Power Co.,Ltd. </t>
  </si>
  <si>
    <t>jointly controlled company.</t>
  </si>
  <si>
    <t>Chang  Raek  Bio  Power  Company Limited, a subsidiary, has commitment as follows:</t>
  </si>
  <si>
    <t xml:space="preserve">The Company has contingent  liabilities  from  bank  issuance  letter  of  guarantee for electricity usage  with  Provincial </t>
  </si>
  <si>
    <t>Thungsung Green Company Limited, a subsidiary, has commitment as follows:</t>
  </si>
  <si>
    <t>The Company has commitment from entering  into  hire  of  lawyer  contract  with  the contract value amount of Baht</t>
  </si>
  <si>
    <t xml:space="preserve">The  company has contingent liabilities from bank  issuance  letter  of  guarantee  for electricity usage  with  Provincial </t>
  </si>
  <si>
    <t>as stated in note 18 and TPC Power Holding Public Company Limited.</t>
  </si>
  <si>
    <t xml:space="preserve">Electricity Authority amount of  Baht 0.14 million secured by pledging land together  with construction of the project </t>
  </si>
  <si>
    <t>Pattani Green Company Limited, a subsidiary, has commitment as follows:</t>
  </si>
  <si>
    <t xml:space="preserve">The company has contingent liabilities from bank  issuance  letter  of  guarantee for electricity usage  with  Provincial </t>
  </si>
  <si>
    <t xml:space="preserve">Electricity Authority amount of  Baht 0.66 million secured by pledging land together with construction of the project </t>
  </si>
  <si>
    <t>Phathalung Green Power  Company  Limited, a subsidiary, has commitment as follows:</t>
  </si>
  <si>
    <t>Satun Green Power Co., Ltd., a subsidiary, has commitment as follows:</t>
  </si>
  <si>
    <t xml:space="preserve">Provincial Electricity Authority amount of Baht 1.20 million secured by land together with construction and machinery </t>
  </si>
  <si>
    <t xml:space="preserve">The  company  has  contingent  liadilities  from  letter  of  guarantee   issued  by  bank  for  electric  current  usage  with </t>
  </si>
  <si>
    <t xml:space="preserve">Provincity Authority  amount  of  Baht 1.68 million secured by land together with construction and machinery of the </t>
  </si>
  <si>
    <t xml:space="preserve">The  company has contingent  liabilities  from  letter  of  guarantee  issued  by  bank  for  electric  current  usage  with </t>
  </si>
  <si>
    <t>Maewong Energy Co., Ltd., a subsidiary, has commitment as follows.</t>
  </si>
  <si>
    <t>and remaining balance to pay Baht 1.11 million.</t>
  </si>
  <si>
    <t xml:space="preserve">The Company has obligation for purchasing energy crop Baht 12.76 million which has already paid Baht 11.65 million </t>
  </si>
  <si>
    <t>TPCH Power 1 Co., Ltd., a  subsidiary, has commitment as follows:</t>
  </si>
  <si>
    <t xml:space="preserve">amount of  Baht 1.20 million secured by land  together  with  construction  and  machinery of  the project as stated in </t>
  </si>
  <si>
    <t xml:space="preserve">The  Company  has contingent  liabilities  from commercial  bank  issuance  letter  of  guarantee  for  electricity  usage </t>
  </si>
  <si>
    <t>TPCH Power 2 Co., Ltd., a subsidiary, has commitment as follows:</t>
  </si>
  <si>
    <t xml:space="preserve">The Company has contingent  liabilities  from commercial  bank  issuance letter of  guarantee  for  electricity  usage </t>
  </si>
  <si>
    <t xml:space="preserve">amount of   Baht 1.20 million secured  by land together with construction and machinery of the project as stated in </t>
  </si>
  <si>
    <t>TPCH Power 5 Co., Ltd., a subsidiary, has commitment as follows:</t>
  </si>
  <si>
    <t>The Company has contingent  liabilities from commercial  bank issuance  letter of guarantee  for electricity  usage</t>
  </si>
  <si>
    <t>Pracharat Biomass Maelan Co., Ltd. a subsidiary, has commitment as follows:</t>
  </si>
  <si>
    <t>Pracharat Biomass Bannang sata Co., Ltd. a subsidiary, has commitment as follows:</t>
  </si>
  <si>
    <t xml:space="preserve">The Company has commitment from  hire of  construction  contractor with  consortium the contract  value amount </t>
  </si>
  <si>
    <t xml:space="preserve">TPC Bangkok Supply Co., Ltd. ,a subsidiary,has obligation from letter of guarantee issued by bank for trading construction </t>
  </si>
  <si>
    <t xml:space="preserve">                                        (                                                                                                             )           </t>
  </si>
  <si>
    <t>OTHER ISSUES</t>
  </si>
  <si>
    <t>EVENTS AFTER REPORTING PERIOD</t>
  </si>
  <si>
    <t>APPROVAL OF  INTERIM FINANCIAL STATEMENTS</t>
  </si>
  <si>
    <t xml:space="preserve">31.  </t>
  </si>
  <si>
    <t>OTHER NON-CURRENT LIABILITIES</t>
  </si>
  <si>
    <t xml:space="preserve">32.  </t>
  </si>
  <si>
    <t>DIVIDEND</t>
  </si>
  <si>
    <t>Chang Raek Bio Power Company Limited a subsidiary company of TPC Power Holding Public Company Limited.</t>
  </si>
  <si>
    <t>Thungsung Green Co., Ltd, a subsidiary company of TPC Power Holding Public Company Limited.</t>
  </si>
  <si>
    <t>Phatthalung Green Power Co., Ltd a subsidiary company of TPC Power Holding Public Company Limited.</t>
  </si>
  <si>
    <t>Satun Green Power Co,Ltd., a subsidiary company of TPC Power Holding Public Company Limited.</t>
  </si>
  <si>
    <t xml:space="preserve">33.  </t>
  </si>
  <si>
    <t>LEGAL RESERVE</t>
  </si>
  <si>
    <t xml:space="preserve">                               (                                                                                                                       )           </t>
  </si>
  <si>
    <t xml:space="preserve">right  to  receive the  electricity  generation  from  the  Provincial  Electricity Authority and  received  total  amounts under  insurance </t>
  </si>
  <si>
    <t xml:space="preserve">contracts  in the Project to the bank as receiver, and required to maintain cash in the accounts for reserving the  principal and interest </t>
  </si>
  <si>
    <t>repayment amount of Baht 14 million.</t>
  </si>
  <si>
    <t xml:space="preserve">Chang Raek Bio Power Co., Ltd., a subsidiary of  TPC  Power Holding Public Company Limited, has credit line  from  domestic </t>
  </si>
  <si>
    <t xml:space="preserve">financial institutions amount of Baht 400 million at the interest rate of MLR-2.17% per annum. The repayment of total principal under </t>
  </si>
  <si>
    <t xml:space="preserve">period is granted  for 20 months counting from the signing  date  or 6 months after the  borrower  operated  commercial electricity plant </t>
  </si>
  <si>
    <t xml:space="preserve">whichever is earlier and interest is payable on a monthly basis at the rate of MLR -1.50% per annum for the 1th - 48th month and at the </t>
  </si>
  <si>
    <t xml:space="preserve">rate of  MLR -1.25%  per annum for the  49th - 116th month, guaranteed  by mortgaging  land  with  its construction  and  machineries  </t>
  </si>
  <si>
    <t xml:space="preserve">in proportion of  shareholding and  transferring the right to receive electricity fee from Provincial Electricity Authority to the bank.   </t>
  </si>
  <si>
    <t xml:space="preserve">receive  electricity  fee  from  the  Provincial  Electricity  Authority  to  the  bank  and  required  to maintain  cash in  the accounts  for </t>
  </si>
  <si>
    <t>date (COD).</t>
  </si>
  <si>
    <t xml:space="preserve">Consultant Co., Ltd., based on 16.87%  shareholding proportion,  and TPC Power Holding Public Company  Limited, in full amount </t>
  </si>
  <si>
    <t xml:space="preserve">of  the credit limit and pledged ordinary shares in Chang Rak  Bio Power Co., Ltd., as collateral. Not lower than 75%, transferred the </t>
  </si>
  <si>
    <t xml:space="preserve">the contract will  be made on a monthly basis within 60 installments from the  month of the  borrowings  withdrawal,  guaranteed  by </t>
  </si>
  <si>
    <t xml:space="preserve">Thungsung Green Company Limited, a subsidiary of  TPC  Power  Holding  Public Company Limited, has credit  line fully used </t>
  </si>
  <si>
    <t xml:space="preserve">interest is payable on a monthly basis at the rate of  MLR-1.5% per annum. Throughout the term of  loanagreement periods, the loans  </t>
  </si>
  <si>
    <t xml:space="preserve">request making  payment earlier  first installment commencing in April 2017 and repayment will be fully paid in November 2025. The </t>
  </si>
  <si>
    <t xml:space="preserve">from a  local financial  institution  in  the amount of  Baht  500 million. alread  reached  the limit  The  Company made  a greement  for </t>
  </si>
  <si>
    <t xml:space="preserve">are guaranteed by mortgaging land with its construction and machineries including all equipment of the electricity current generating </t>
  </si>
  <si>
    <t xml:space="preserve">reserving the principal and  interest  repayment for 1 installment by gradually made within 4 months from the Commercial Operation </t>
  </si>
  <si>
    <t xml:space="preserve">Phathalung  Green Power Company Limited, a subsidiary  of  TPC Power Holding  Public Company Limited, has  credit line from </t>
  </si>
  <si>
    <t xml:space="preserve">a local financial institution in the amount of  Baht 500  million. The first installment of principals is repayable in the 25th month maturity  </t>
  </si>
  <si>
    <t xml:space="preserve">and total loans repayment will be made in accordance with the agreement within 120  months  from the first withdrawal date (the grace </t>
  </si>
  <si>
    <t xml:space="preserve">period  is  granted  for  24  months  from  the  first  of  loans withdrawal date).  The interest is payable on a monthly basis  at the  rate of </t>
  </si>
  <si>
    <t xml:space="preserve">MLR-2%  per annum. throughout the term of loanagreement , the loans are guaranteed by mortgaging  land with  its construction and  </t>
  </si>
  <si>
    <t xml:space="preserve">Power  Holding  Plc. based  on  shareholding  proportion, transfer  the  right  to  receive  electricity fee  from the Provincial Electricity </t>
  </si>
  <si>
    <t xml:space="preserve">Authority to  the bank  and  required  to  maintain  cash  in the  accounts  for  reserving  the  principal  and   interest   repayment for 1 </t>
  </si>
  <si>
    <t>installment by gradually made within 4 months from the Commercial Operation Date (COD).</t>
  </si>
  <si>
    <t xml:space="preserve">Satun Green Power Company Limited, a subsidiary of  TPC Power Holding Public Company Limited, has credit line from a local </t>
  </si>
  <si>
    <t xml:space="preserve">financial institution in the amount of  Baht  500 million. The first  installment of principals is repayable in the 25th month maturity and  </t>
  </si>
  <si>
    <t xml:space="preserve">total  loans  repayment will  be made in accordance with  the agreement  within  120  months from the first withdrawal date (the  grace </t>
  </si>
  <si>
    <t xml:space="preserve">period  is  granted  for  24  months  from  the  first  of  loans  withdrawal  date). The interest is payable on a monthly basis at the rate of </t>
  </si>
  <si>
    <t xml:space="preserve">MLR-2% per annum. throughout  the trem of loan agreement ,  the  loans  are  guaranteed by mortgaging  land  with  its  construction  </t>
  </si>
  <si>
    <t xml:space="preserve">Power  Holding  Plc.  based on  shareholding  proportion,  transfer  the  right  to  receive  electricity fee from the Provincial Electricity  </t>
  </si>
  <si>
    <t xml:space="preserve">Authority  to  the  bank  and  required  to  maintain  cash   in the  accounts  for  reserving  the  principal  and interest repayment for 1 </t>
  </si>
  <si>
    <t xml:space="preserve">TPCH  Power  1 Co.,Ltd. ,a  subsidiary of  TPC  Power Holding  Public  Company Limited, has credit line from a local  financial </t>
  </si>
  <si>
    <t xml:space="preserve">institution  Baht  500 million. The first installment of principals is repayable in the 19th month maturity and total loans repayment  will  </t>
  </si>
  <si>
    <t xml:space="preserve">be made in  July  2030  (the grace period is granted for 18  months  from the  first of loans withdrawal date). The interest is payable on  </t>
  </si>
  <si>
    <t xml:space="preserve">a  monthly basis at  the  rate  of   MLR-1.5 %  per  annum  for  3  years  period  and   MLR-1.00 %  throughout  of   the  term  of   loan  </t>
  </si>
  <si>
    <t xml:space="preserve">agreement , The loans  are  guaranteed  by  mortgaging  land  with   its  construction  and  machineries  including all equipment of  the </t>
  </si>
  <si>
    <t xml:space="preserve">transfer  the right to  receive electricity fee  from the  Provincial Electricity Authority to the bank and request  to maintain cash balance </t>
  </si>
  <si>
    <t xml:space="preserve">in bank  account in order to cover principal and interest not less than 6 months.   </t>
  </si>
  <si>
    <t xml:space="preserve">TPCH  Power  2 Co.,Ltd., a subsidiary of  TPC Power Holding  Public Company Limited, has  credit  line  from a  local  financial </t>
  </si>
  <si>
    <t xml:space="preserve">institution in the  amount of  Baht  500  million. The first installment of principals is repayable in the 19 month maturity and total loans </t>
  </si>
  <si>
    <t xml:space="preserve">repayment will be made in July 2030  (the  grace period is granted for 18 months from the first of loans withdrawal date). The  interest  </t>
  </si>
  <si>
    <t xml:space="preserve">cash  balance  in bank account in order to cover principal and interest not less than 6 months.   </t>
  </si>
  <si>
    <t xml:space="preserve">is granted for 18 months from the first of  loans withdrawal date). The interest is payable on a monthly basis at the rate of  MLR-1.5% </t>
  </si>
  <si>
    <t xml:space="preserve">loans  repayment will  be made in accordance with the agreement within 144 months  from the first withdrawal date (the grace period  </t>
  </si>
  <si>
    <t xml:space="preserve">per annum for 3 years period and  MLR-1.00  throughout  the term of loan agreement, The loans are guaranteed by mortgaging land </t>
  </si>
  <si>
    <t xml:space="preserve">guaranteed by TPC Power Holding  Plc. Based  on  shareholding proportion, transfer  the  right  to  receive  electricity  fee  from the </t>
  </si>
  <si>
    <t xml:space="preserve">Provincial  Electricity  Authority to the bank  and  required to maintain cash  in the accounts for  reserving the principal and interest </t>
  </si>
  <si>
    <t xml:space="preserve">repayment for 6 installments by gradually made  within 9 months from the Commercial Operation Date (COD).             </t>
  </si>
  <si>
    <t xml:space="preserve">       the previous loan source.</t>
  </si>
  <si>
    <t xml:space="preserve">       long-term loans and have a  negotiated interest rate at a certain level, they can accommodate a certain  level of  risk. As the  Group also has ways </t>
  </si>
  <si>
    <t xml:space="preserve">       to mitigate  the risk by requesting  for changing  to the terms of  the loan  or providing a new loan source with a lower interest burden to replace </t>
  </si>
  <si>
    <t xml:space="preserve">34.  </t>
  </si>
  <si>
    <t>BASIC EARNINGS PER SHARE</t>
  </si>
  <si>
    <t xml:space="preserve">                                                              (                                                                                                       )           </t>
  </si>
  <si>
    <t xml:space="preserve">     Construction contract liablities</t>
  </si>
  <si>
    <t>The Company has long-term loan from two domestic financial institutions as follows.</t>
  </si>
  <si>
    <t xml:space="preserve">TPC Power Holding  Plc., a subsidiary of  has credit line  from domestic financial institutions in the amount of Baht 100 million by </t>
  </si>
  <si>
    <t xml:space="preserve">on a quarterly basis with a Prime Rate of - 2.25% per annum  on  over the agreement  term, guaranteed by pledging 3 million ordinary  </t>
  </si>
  <si>
    <t xml:space="preserve">shares of  Phatthalung  Green  Power  Co., Ltd. And  pledging  2.55  million  ordinary shares  of  Satun  Green  Power  Co., Ltd.  and  </t>
  </si>
  <si>
    <t xml:space="preserve">receiving dividends of  the two projects above mentioned, and a letter of guarantee  credit line for using  in a bidding  guarantee  for </t>
  </si>
  <si>
    <t xml:space="preserve">investment  in  power  plant  projects  in both  domestic and overseas with domestic financial institutions in the amount of  Baht 300 </t>
  </si>
  <si>
    <t>credit line has not been used yet.</t>
  </si>
  <si>
    <t xml:space="preserve">million. The deposit business security was registered at  20% of  the  value  of  each drawdown of letter of  guarantee. Currently, this </t>
  </si>
  <si>
    <t xml:space="preserve">                                    (                                                                                                               )           </t>
  </si>
  <si>
    <r>
      <t xml:space="preserve">     </t>
    </r>
    <r>
      <rPr>
        <b/>
        <u/>
        <sz val="15"/>
        <rFont val="Angsana New"/>
        <family val="1"/>
      </rPr>
      <t xml:space="preserve">Consolidated financial statements / </t>
    </r>
  </si>
  <si>
    <r>
      <t xml:space="preserve">     </t>
    </r>
    <r>
      <rPr>
        <b/>
        <u/>
        <sz val="15"/>
        <rFont val="Angsana New"/>
        <family val="1"/>
      </rPr>
      <t>Separate financial statements</t>
    </r>
  </si>
  <si>
    <t xml:space="preserve">the first drawdown date, pay  interest every month. The interest rate is MLR-1.5 per annum throughout the loan term. This credit line is </t>
  </si>
  <si>
    <t xml:space="preserve">providing  by domestic financial  institution of  Baht 227 million by repaying all debt according to the contract within 108 months from </t>
  </si>
  <si>
    <t xml:space="preserve">Pracharat  Biomass  Bannang  Sata  Co., Ltd., a  subsidiary of   TPC  Power  Holding  Public  Company  Limited, has a  credit  line  </t>
  </si>
  <si>
    <t xml:space="preserve">The Company has commitment against credit line guarantee for Pracharat Biomass Maelan Co., Ltd., in the amount of </t>
  </si>
  <si>
    <t xml:space="preserve"> amount of Baht 129.53 million.</t>
  </si>
  <si>
    <t>Baht 217.00  million,  guaranteed  in  proportion of  shareholding  for Eco Energy Group Corporation Co., Ltd., in the</t>
  </si>
  <si>
    <t xml:space="preserve">The Company  has  commitment  against credit  line guarantee  for Pracharat  Biomass  Bannang  sata Co., Ltd., in  the </t>
  </si>
  <si>
    <t xml:space="preserve">     W.Chaiya International Co., Ltd.</t>
  </si>
  <si>
    <t xml:space="preserve">     W.Chaiya International </t>
  </si>
  <si>
    <t xml:space="preserve">             Co., Ltd.</t>
  </si>
  <si>
    <t xml:space="preserve">amount of  Baht 227.00 million, guaranteed in proportion of shareholding for Eco Energy Group Corporation Co., Ltd, </t>
  </si>
  <si>
    <t>in the amount of  Baht 135.63 million.</t>
  </si>
  <si>
    <t xml:space="preserve">The Company has contingent  liabilities of letter fo guarantee for electricity usage Baht 0.31 million guarantee by fixed </t>
  </si>
  <si>
    <t xml:space="preserve">The Company  has commitment from hire of  construction  contractor with  consortium the contract  value amount </t>
  </si>
  <si>
    <t xml:space="preserve">                 It is  a risk caused by an increase  in interest rate levels  that may  occur in the future. However, since the  majority of  the group's  loans are </t>
  </si>
  <si>
    <t xml:space="preserve">                               (                                                                                                                               )           </t>
  </si>
  <si>
    <t xml:space="preserve">credit line is guaranteed. by mortgaged land with buildings and all machinery and equipment in the power generation system as stated </t>
  </si>
  <si>
    <t xml:space="preserve">Electricity Authority to the bank as a payee. </t>
  </si>
  <si>
    <t>Electricity Authority to the bank as a payee.</t>
  </si>
  <si>
    <t xml:space="preserve">million. </t>
  </si>
  <si>
    <t xml:space="preserve">The Company has  obligation for guarantee credit card and other  services charges at gasoline service station Baht 0.94 </t>
  </si>
  <si>
    <t xml:space="preserve">later  than July 2020 and total loans  repayment will be made  in  accordance with  agreement 96 months from the first installment of </t>
  </si>
  <si>
    <t xml:space="preserve">loan repayment .The  interest is payable on a monthly basis at on a monthly basis at the interest MLR-2% per annum throughout the </t>
  </si>
  <si>
    <t xml:space="preserve">term of loan agreement . The loan are guaranteed by mortgaging  land with its construction and machineries  including all equipment </t>
  </si>
  <si>
    <t xml:space="preserve">proportion, transfer  the right to receive electricity fee from the Provincial Electricity Authority to the bank and  required to maintain  </t>
  </si>
  <si>
    <t xml:space="preserve">Operation Date (COD) not later than June 2021. </t>
  </si>
  <si>
    <t xml:space="preserve">cash  in  the  accounts for  reserving the principal  and interest  repayment for  2  installments  within  2 years  from  the  Commercial   </t>
  </si>
  <si>
    <t xml:space="preserve">1,450 million. The first  installment of  principal  is repayable  within  six-month period  from Commercial Operation  Date (COD) not  </t>
  </si>
  <si>
    <t xml:space="preserve">drawdown  date, interest   is  payable  on  a  monthly  basic  at  the  rate  of   MLR -1.5%  per  annum  throughout  the  loan  term. This </t>
  </si>
  <si>
    <t xml:space="preserve">by domestic  financial  institution  for  Baht 217 million by repaying  all  debts according to the contract within 108 months for the first </t>
  </si>
  <si>
    <t xml:space="preserve">Pracharat  Biomass  Maelan  Co., Ltd, a subsidiary of  TPC  Power  Holding  Public Company Limited, has a credit line providing </t>
  </si>
  <si>
    <t xml:space="preserve">guaranteed  by  mortgaged land  with its  construction and  all machines together  with equipment in  electricity generating as stated in </t>
  </si>
  <si>
    <t xml:space="preserve">The company has a commitment  to guarantee against credit  facilities  of Baht 500.00 million for  Mahachai  Green </t>
  </si>
  <si>
    <t xml:space="preserve">Baht 230.00 million. </t>
  </si>
  <si>
    <t xml:space="preserve">Power  Company  Limited,  a  jointly  controlled  entity. The guarantee  is base  on proportion  of  shareholding  by </t>
  </si>
  <si>
    <t xml:space="preserve">The company  has commitments  to guarantee  against credit  facilities of   Baht 500.00 million for  Maewong  Energy </t>
  </si>
  <si>
    <t xml:space="preserve">              Short-term loan from other company.</t>
  </si>
  <si>
    <t xml:space="preserve">               Short-term loan from other company.</t>
  </si>
  <si>
    <t xml:space="preserve">    delivery  process  and  negotiate  to collect the payment and sending invoice to contract.</t>
  </si>
  <si>
    <t xml:space="preserve">     Hire of service contract</t>
  </si>
  <si>
    <t xml:space="preserve">              Short-term loans to related parties</t>
  </si>
  <si>
    <t xml:space="preserve">financial  institution  amount of  Baht  500 million,  maturity within  116 months  (inclusive  principal grace period),  the principal  grace </t>
  </si>
  <si>
    <t xml:space="preserve">Maewong Energy Company Limited, a subsidiary of  TPC Power Holding Public Company Limited, has credit line from domestic </t>
  </si>
  <si>
    <t xml:space="preserve">Pattani Green Co,Ltd. a subsidiary of  TPC POWER Holding Plc.has credit line from a local financial institution amount of Baht </t>
  </si>
  <si>
    <t xml:space="preserve">is payable on  a monthly basis  at the  rate of   MLR-1.5% per  annum  for 3 years period and MLR-1.00  throughout the  term of loan </t>
  </si>
  <si>
    <t xml:space="preserve">agreement ,  The  loans are guaranteed by mortgaging  land with  its  construction  and  machineries  including  all  equipment  of  the  </t>
  </si>
  <si>
    <t xml:space="preserve">proportion, transfer the  right to receive electricity  fee from the Provincial  Electricity  Authority to the bank and request  to maintain  </t>
  </si>
  <si>
    <t xml:space="preserve">institution in  the amount of  Baht  360  million. The first  installment  of  principals is  repayable  in the 19th  month maturity and total </t>
  </si>
  <si>
    <t xml:space="preserve">TPCH  Power  5 Co.,Ltd., a  subsidiary of  TPC  Power  Holding  Public Company Limited, has credit  line from a  local financial </t>
  </si>
  <si>
    <t xml:space="preserve">The  Company  has  commitment  from  being guarantor of credit line amount of Baht 500.00 million of  TPCH Power 1 </t>
  </si>
  <si>
    <t xml:space="preserve">The  Company  has commitment  from  being  guarantor of credit line amount of Baht 500.00 million of  TPCH Power 2 </t>
  </si>
  <si>
    <t>Power Holdings Plc.</t>
  </si>
  <si>
    <t xml:space="preserve">Electricity, air condition </t>
  </si>
  <si>
    <t xml:space="preserve">and telecommunication </t>
  </si>
  <si>
    <t xml:space="preserve">system contractor </t>
  </si>
  <si>
    <t xml:space="preserve">     15.1 TPC Power Holding Public Company Limited has investments in subsidiaries (Indirect subsidiaries of Thai  Polycons Public Company Limited) )</t>
  </si>
  <si>
    <t xml:space="preserve">26. </t>
  </si>
  <si>
    <t xml:space="preserve">1.  </t>
  </si>
  <si>
    <t xml:space="preserve">2.  </t>
  </si>
  <si>
    <t xml:space="preserve">LONG-TERM LOANS </t>
  </si>
  <si>
    <t>Long-term loans, net</t>
  </si>
  <si>
    <t xml:space="preserve">The  loan agreement contains certain  restrictions and practices such as the  preservation a certain debt-to-equity ratio and the </t>
  </si>
  <si>
    <t xml:space="preserve">restriction on dividend payment. </t>
  </si>
  <si>
    <t xml:space="preserve">  Separate financial statements</t>
  </si>
  <si>
    <t xml:space="preserve"> Consolidated financial statements /</t>
  </si>
  <si>
    <t>SHORT-TERM LOAN FROM OTHER COMPANY</t>
  </si>
  <si>
    <t>Short-term loan from other company</t>
  </si>
  <si>
    <t>The Company has short-term loans from 2 companies consisting of :</t>
  </si>
  <si>
    <t>The above loans are guaranteed by pledge of ordinary shares of TPC Power Holding Public Company Limited.</t>
  </si>
  <si>
    <t>August 4, 2022.</t>
  </si>
  <si>
    <t xml:space="preserve">First company amount of  Baht 100.00 million bearing  Interest rate  7.25% per annum, principal  repayment  is  made  within  </t>
  </si>
  <si>
    <t xml:space="preserve">     Others receivables</t>
  </si>
  <si>
    <t xml:space="preserve">     Investment in mutual fund</t>
  </si>
  <si>
    <t xml:space="preserve">               Debentures</t>
  </si>
  <si>
    <t>NOTES TO INTERIM FINANCIAL STATEMENTS</t>
  </si>
  <si>
    <t>( UNAUDITED/REVIEWED ONLY)</t>
  </si>
  <si>
    <t>December 31, 2021</t>
  </si>
  <si>
    <t>2022</t>
  </si>
  <si>
    <t xml:space="preserve">                                 </t>
  </si>
  <si>
    <t>Profit (Loss) for the period</t>
  </si>
  <si>
    <t xml:space="preserve">     Profit (Loss) for the period</t>
  </si>
  <si>
    <t>SIGNIFICANT AGREEMENTS AND COVENANTS</t>
  </si>
  <si>
    <t xml:space="preserve">generator  for  generating   electricity from  renewal  energy  with  the  Provincial  Electricity  Authority.  The  purchase electricity  from  </t>
  </si>
  <si>
    <t xml:space="preserve">small  business  power  generator  for  electricity  renewable  energy  to  the  grid,  renewable  energy to Provincial Electricity Authority </t>
  </si>
  <si>
    <t>in form of Feed-in Tariff  (FiT) is as follows:</t>
  </si>
  <si>
    <t xml:space="preserve">The  group of  subsidiaries entered  into agreement  for electricity trading in form of acquisition of electricity from SME electricity  </t>
  </si>
  <si>
    <t>1.3</t>
  </si>
  <si>
    <t>- 6 -</t>
  </si>
  <si>
    <t>- 16 -</t>
  </si>
  <si>
    <t>- 18 -</t>
  </si>
  <si>
    <t>- 19 -</t>
  </si>
  <si>
    <t>- 20 -</t>
  </si>
  <si>
    <t xml:space="preserve"> - 26 -</t>
  </si>
  <si>
    <t>RIGHT-OF-USE ASSETS</t>
  </si>
  <si>
    <t xml:space="preserve">20.  </t>
  </si>
  <si>
    <t>OTHER INTANGIBLE ASSETS</t>
  </si>
  <si>
    <t>3.50 - 7.25</t>
  </si>
  <si>
    <t xml:space="preserve">The second bank: Baht 30 million at interest rate MLR per annum by making the first principal installment repayment on maturity </t>
  </si>
  <si>
    <t xml:space="preserve">common share of subsidiary held by the Company and guaranteed by Director. </t>
  </si>
  <si>
    <t xml:space="preserve">date  in seven-month period from  the first loan draw down date and  principal will be  fully paid within  24 months. Such is secured by </t>
  </si>
  <si>
    <t xml:space="preserve"> - 29 -</t>
  </si>
  <si>
    <t xml:space="preserve"> - 30 -</t>
  </si>
  <si>
    <t xml:space="preserve"> - 31 -</t>
  </si>
  <si>
    <t xml:space="preserve"> - 32 -</t>
  </si>
  <si>
    <t xml:space="preserve"> - 33 -</t>
  </si>
  <si>
    <t xml:space="preserve"> - 34 -</t>
  </si>
  <si>
    <t xml:space="preserve"> - 35 -</t>
  </si>
  <si>
    <t xml:space="preserve"> - 36 -</t>
  </si>
  <si>
    <t xml:space="preserve">Basic earnings per share calculated by dividing  the profit (loss) for the period by the number of shares issued and paid </t>
  </si>
  <si>
    <t>up by the weighted average.</t>
  </si>
  <si>
    <t>- 58 -</t>
  </si>
  <si>
    <t>- 59 -</t>
  </si>
  <si>
    <t>- 60 -</t>
  </si>
  <si>
    <t>financial statements</t>
  </si>
  <si>
    <t xml:space="preserve">Separate 
</t>
  </si>
  <si>
    <t>Acquisitions during the period - at cost</t>
  </si>
  <si>
    <t>Depreciation for the period</t>
  </si>
  <si>
    <t>Transfer from right-of-use assets</t>
  </si>
  <si>
    <t>Addition during the period</t>
  </si>
  <si>
    <t>Transfer to property, plant and equipment</t>
  </si>
  <si>
    <t>Relationships</t>
  </si>
  <si>
    <t>Shareholding and directorship</t>
  </si>
  <si>
    <t>Shareholding by TPC Power Holding Plc. and directorship</t>
  </si>
  <si>
    <t xml:space="preserve">   TPCH Power 1 Co., Ltd.</t>
  </si>
  <si>
    <t xml:space="preserve">   TPCH Power 2 Co., Ltd.</t>
  </si>
  <si>
    <t xml:space="preserve">   TPCH Power 5 Co., Ltd.</t>
  </si>
  <si>
    <t xml:space="preserve">   Eco Energy Group Corporation Co.,Ltd.</t>
  </si>
  <si>
    <t xml:space="preserve">   Pracharat Biomass Maelan Co.,Ltd.</t>
  </si>
  <si>
    <t>Shareholding by Eco Energy Group Corporation Co.,Ltd. and directorship</t>
  </si>
  <si>
    <t xml:space="preserve">   Pracharat Biomass Bannang Sata Co.,Ltd.</t>
  </si>
  <si>
    <t xml:space="preserve">   W.Chaiya International Co., Ltd.</t>
  </si>
  <si>
    <t xml:space="preserve">   Thai Polycons and Leam thong </t>
  </si>
  <si>
    <t>Joint venture and directorship</t>
  </si>
  <si>
    <t xml:space="preserve">         Phatthalung Joint venture</t>
  </si>
  <si>
    <t xml:space="preserve">   TPCI  Joint Ventures</t>
  </si>
  <si>
    <t xml:space="preserve">   TPCESG Joint Ventures</t>
  </si>
  <si>
    <t xml:space="preserve">   Thai Polycons P.S.M. Joint Ventures</t>
  </si>
  <si>
    <t xml:space="preserve">   SLTT Joint Ventures</t>
  </si>
  <si>
    <t xml:space="preserve">   Mahachai Green Power Co., Ltd.</t>
  </si>
  <si>
    <t xml:space="preserve">   PA Waste and Energy Co., Ltd.</t>
  </si>
  <si>
    <t xml:space="preserve">   Siam Power Co., Ltd.</t>
  </si>
  <si>
    <t xml:space="preserve">     (                                                                                                                                   )           </t>
  </si>
  <si>
    <t xml:space="preserve">   VSPP Consultant Co., Ltd.</t>
  </si>
  <si>
    <t>Shareholder of Chang Raek Bio Power Company Limited at 16.87% shareholding</t>
  </si>
  <si>
    <t xml:space="preserve">   Carbon Bw (Thailand) Co.,Ltd</t>
  </si>
  <si>
    <t>Shareholder of Chang Raek Bio Power Company Limited at 10% shareholding</t>
  </si>
  <si>
    <t>Thugsung Green Company Limited at 35% shareholding and</t>
  </si>
  <si>
    <t>Mahachai Green Power Company Limited at 46% shareholding</t>
  </si>
  <si>
    <t xml:space="preserve">   NC Coconut Co., Ltd.</t>
  </si>
  <si>
    <t>Shareholder of Mahachai Green Power Company Limited at 3% shareholding</t>
  </si>
  <si>
    <t xml:space="preserve">   Suntech Engineering and Energy Co., Ltd.</t>
  </si>
  <si>
    <t xml:space="preserve">Common directorship with Green power plant Company Limited which is </t>
  </si>
  <si>
    <t xml:space="preserve">shareholder in subsidiaries such as Maewong Energy Company Limited at 10% </t>
  </si>
  <si>
    <t>and Pattani Green Company Limited at 4.38%.shareholding</t>
  </si>
  <si>
    <t xml:space="preserve"> and  Satun Green Power  Company Limited at 9% shareholding</t>
  </si>
  <si>
    <t xml:space="preserve">   Green power plant Co., Ltd.</t>
  </si>
  <si>
    <t xml:space="preserve">Shareholder of Pattani Green Company Limited at 5.09% shareholding </t>
  </si>
  <si>
    <t xml:space="preserve">Maewong Energy Company Limited at 10% shareholding </t>
  </si>
  <si>
    <t xml:space="preserve">Satun Green Power Co., Ltd. at 9% shareholding </t>
  </si>
  <si>
    <t xml:space="preserve">TPCH Power 1 Co., Ltd.at 0.77% shareholding </t>
  </si>
  <si>
    <t xml:space="preserve">TPCH Power 2 Co., Ltd.at 0.77% shareholding </t>
  </si>
  <si>
    <t xml:space="preserve">TPCH Power 5 Co., Ltd.at 1.00% shareholding </t>
  </si>
  <si>
    <t xml:space="preserve">   Sun Ray Power and engineering Co., Ltd.</t>
  </si>
  <si>
    <t xml:space="preserve">Jointly directors with of the Company with Green Power plant, Co., Ltd </t>
  </si>
  <si>
    <t>which is a shareholder Pattani Green Co., Ltd of 4.38%</t>
  </si>
  <si>
    <t xml:space="preserve">   Coco FMC Fuel Co., Ltd.</t>
  </si>
  <si>
    <t>Common shareholder with NC Coconut Co., Ltd., and be</t>
  </si>
  <si>
    <t>shareholder of Mahachai Green Power Company Limited at 3%</t>
  </si>
  <si>
    <t xml:space="preserve">   Stemwise Energy Management Co., Ltd.   </t>
  </si>
  <si>
    <t xml:space="preserve">Common shareholder with Phatthalung Green Power Co., Ltd., and </t>
  </si>
  <si>
    <t xml:space="preserve">   Wood Work Energy Co., Ltd. </t>
  </si>
  <si>
    <t xml:space="preserve">Common Director and shareholder of Phathalung Green Power Co.,Ltd. , </t>
  </si>
  <si>
    <t xml:space="preserve">Satun Green Power Co.,Ltd. </t>
  </si>
  <si>
    <t xml:space="preserve">   Siam Green tech energy Co., Ltd.</t>
  </si>
  <si>
    <t xml:space="preserve">   Wood Work  Co., Ltd. </t>
  </si>
  <si>
    <t>Common Director  wood Work Energy Co., Ltd. and be shareholder of</t>
  </si>
  <si>
    <t>shareholder of subsidiaries as follows</t>
  </si>
  <si>
    <t>1.Phatthalung Green Power Co., Ltd.</t>
  </si>
  <si>
    <t>2.Satun Green Power Co., Ltd.</t>
  </si>
  <si>
    <t xml:space="preserve">   Mr. Chainarong  Chanpalangsri</t>
  </si>
  <si>
    <t xml:space="preserve">Director and shareholder of company </t>
  </si>
  <si>
    <t xml:space="preserve">   Mrs. Kanoktip  Chanpalangsri</t>
  </si>
  <si>
    <t xml:space="preserve">   Mr. Sombat  Chairattanamanokorn</t>
  </si>
  <si>
    <t>1. TPCH Power 1 Co., Ltd.</t>
  </si>
  <si>
    <t>2. TPCH Power 2 Co., Ltd.</t>
  </si>
  <si>
    <t>3. TPCH Power 5 Co., Ltd.</t>
  </si>
  <si>
    <t xml:space="preserve">   Mr. Thawee Chongkavinit</t>
  </si>
  <si>
    <t>Director and shareholder of  Siam Power Co., Ltd.</t>
  </si>
  <si>
    <t xml:space="preserve">   P P L Power Co., Ltd.</t>
  </si>
  <si>
    <t xml:space="preserve">   PEA Encom International Co.,Ltd</t>
  </si>
  <si>
    <t>1. Pracharat Biomass Maelan Co.,Ltd.</t>
  </si>
  <si>
    <t>2. Pracharat Biomass Bannang Sata Co.,Ltd.</t>
  </si>
  <si>
    <t xml:space="preserve">   Revenues from construction services</t>
  </si>
  <si>
    <t xml:space="preserve">   Revenues from sale</t>
  </si>
  <si>
    <t xml:space="preserve">   Revenue from management fee /</t>
  </si>
  <si>
    <t xml:space="preserve">   Equipment rental income</t>
  </si>
  <si>
    <t xml:space="preserve">   Construction material</t>
  </si>
  <si>
    <t xml:space="preserve">   Hire of service contract</t>
  </si>
  <si>
    <t xml:space="preserve">5.  </t>
  </si>
  <si>
    <t>TRANSACTIONS WITH RELATED PARTIES</t>
  </si>
  <si>
    <t xml:space="preserve">5.1  </t>
  </si>
  <si>
    <t xml:space="preserve">Relationships and pricing policies </t>
  </si>
  <si>
    <t>TPC Asset Co., Ltd.</t>
  </si>
  <si>
    <t>- 7 -</t>
  </si>
  <si>
    <t xml:space="preserve"> - 10 -</t>
  </si>
  <si>
    <t>- 21 -</t>
  </si>
  <si>
    <t>- 22 -</t>
  </si>
  <si>
    <t xml:space="preserve"> - 27 -</t>
  </si>
  <si>
    <t xml:space="preserve"> - 28 -</t>
  </si>
  <si>
    <t>ADVANCE PAYMENT FOR SERVICE</t>
  </si>
  <si>
    <t>Advance payment for service</t>
  </si>
  <si>
    <t>Prepayments for operation</t>
  </si>
  <si>
    <t xml:space="preserve"> Less Allowance for impairment </t>
  </si>
  <si>
    <t xml:space="preserve"> Less Advance payment refundable </t>
  </si>
  <si>
    <t>within 1 year.</t>
  </si>
  <si>
    <t>Advance payment for service-net</t>
  </si>
  <si>
    <t xml:space="preserve">     Balance as at January 1, 2022</t>
  </si>
  <si>
    <t xml:space="preserve">22. </t>
  </si>
  <si>
    <t>BANK OVERDRAFTS AND SHORT-TERM LOANS FROM FINANCIAL INSTITUTIONS</t>
  </si>
  <si>
    <t>Overdraft</t>
  </si>
  <si>
    <t>Short-term loans</t>
  </si>
  <si>
    <r>
      <t>Less</t>
    </r>
    <r>
      <rPr>
        <sz val="15"/>
        <color indexed="8"/>
        <rFont val="Angsana New"/>
        <family val="1"/>
      </rPr>
      <t xml:space="preserve">  Prepaid interest expenses</t>
    </r>
  </si>
  <si>
    <t xml:space="preserve">                 (                                                                                                                   )           </t>
  </si>
  <si>
    <t xml:space="preserve">23. </t>
  </si>
  <si>
    <t>TRADE ACCOUNTS PAYABLE AND OTHER CURRENT PAYABLES</t>
  </si>
  <si>
    <t>Trade accounts payable</t>
  </si>
  <si>
    <t>Trade notes payable</t>
  </si>
  <si>
    <t>Other current payables</t>
  </si>
  <si>
    <t>Other accrued expenses</t>
  </si>
  <si>
    <t>Estimated loss possibly incurred</t>
  </si>
  <si>
    <t>Accrued interest expenses</t>
  </si>
  <si>
    <t>Accrued withholding tax</t>
  </si>
  <si>
    <t>Payable - Revenue Department</t>
  </si>
  <si>
    <t>Undue output tax</t>
  </si>
  <si>
    <t>Estimated contingent liabilities</t>
  </si>
  <si>
    <t>Other payables</t>
  </si>
  <si>
    <t>Total trade accounts payable and other current payables</t>
  </si>
  <si>
    <t xml:space="preserve">            Lease liabilities </t>
  </si>
  <si>
    <t xml:space="preserve">            Less  Current portion of</t>
  </si>
  <si>
    <t xml:space="preserve">      lease liabilities </t>
  </si>
  <si>
    <t xml:space="preserve">30.  </t>
  </si>
  <si>
    <t xml:space="preserve">Employee benefit obligations plan at the </t>
  </si>
  <si>
    <t xml:space="preserve">Cost of current of plan and interest </t>
  </si>
  <si>
    <t>Decreasing in employee benefit obligations</t>
  </si>
  <si>
    <t>Actuarial losses (gains)</t>
  </si>
  <si>
    <t>Employee benefits paid</t>
  </si>
  <si>
    <t xml:space="preserve">Employee benefit obligations plan </t>
  </si>
  <si>
    <t>New Financial reporting standards that become effective in the current period</t>
  </si>
  <si>
    <t>effective for fiscal years beginning on or after January 1, 2022. These financial reporting standards were aimed at alignment</t>
  </si>
  <si>
    <t xml:space="preserve">accounting treatment and, for some standards, providing temporary reliefs or temporary exemptions for users.
</t>
  </si>
  <si>
    <t xml:space="preserve">During  the period, the Group has adopted the  revised  financial  reporting  standards  and  interpretations which are </t>
  </si>
  <si>
    <t xml:space="preserve">with the  corresponding  International  Financial Reporting Standards with most of the changes directed towards clarifying </t>
  </si>
  <si>
    <t>Statements.</t>
  </si>
  <si>
    <t xml:space="preserve">The adoption of  these  financial  reporting standards does not have any significant impact on the Group’s financial </t>
  </si>
  <si>
    <t>Financial reporting standards that will become effective for fiscal years beginning on or after January 1, 2023</t>
  </si>
  <si>
    <t>The interim financial statements in English language have been translated from the Thai language financial statements.</t>
  </si>
  <si>
    <t xml:space="preserve">The interim  financial statements in  Thai  language are  the official  statutory  financial  statements of  the Company. </t>
  </si>
  <si>
    <t>Subsidiaries of  TPC Bangkok Supply Co., Ltd.</t>
  </si>
  <si>
    <t xml:space="preserve">Disposals during the period - net book </t>
  </si>
  <si>
    <t xml:space="preserve">Write-offs during the period - net book </t>
  </si>
  <si>
    <t>Net book value as at January 1, 2022</t>
  </si>
  <si>
    <t xml:space="preserve">Partial of  land and  its construction  and machinery are mortgaged as collateral for the credit line as stated  in notes  no. </t>
  </si>
  <si>
    <t xml:space="preserve">net book value Baht 12.88 million in the separate financial statements) </t>
  </si>
  <si>
    <t xml:space="preserve">million and net book value Baht 28.47 million in the consolidated financial statements and at cost Baht 163.51 million and </t>
  </si>
  <si>
    <t xml:space="preserve">Net book value as at January 1, 2022 </t>
  </si>
  <si>
    <t>Amortization for the period</t>
  </si>
  <si>
    <t xml:space="preserve">The interim financial statements are prepared using the same accounting policies and computation methods as those used for the </t>
  </si>
  <si>
    <t>SIGNIFICANT ACCOUNTING POLICIES</t>
  </si>
  <si>
    <t xml:space="preserve">These interim consolidated financial statements are prepared using the same basis as the consolidated financial statements for the year </t>
  </si>
  <si>
    <t xml:space="preserve">   Y.S.S.P. Aggregate Co.,Ltd</t>
  </si>
  <si>
    <t xml:space="preserve">   M-Tech Audio  Co.,Ltd</t>
  </si>
  <si>
    <t xml:space="preserve">     M-Tech Audio  Co.,Ltd</t>
  </si>
  <si>
    <t xml:space="preserve">     Y.S.S.P. Aggregate Co.,Ltd</t>
  </si>
  <si>
    <t>paid on February 22, 2022</t>
  </si>
  <si>
    <t xml:space="preserve">   Loan to / Loan from</t>
  </si>
  <si>
    <t>446.20 million.</t>
  </si>
  <si>
    <t xml:space="preserve">        completely done  under the contract  within 2 years for the consolidated financial  statements  and the separate financial statements</t>
  </si>
  <si>
    <t>Investment in associate</t>
  </si>
  <si>
    <t xml:space="preserve">policies. Investment in associates in consolidated financial statements are stated by using equity method.Investments in subsidiaries </t>
  </si>
  <si>
    <t>in separate financial statements are stated at cost (if any).</t>
  </si>
  <si>
    <t xml:space="preserve">Associate  is entity in which the Group has  significant  influence,  but not control or joint  control, over  the financial and operating </t>
  </si>
  <si>
    <t xml:space="preserve">   Satun Green Power Co., Ltd.</t>
  </si>
  <si>
    <t xml:space="preserve">   Maewong Energy Co., Ltd.</t>
  </si>
  <si>
    <t xml:space="preserve">   Phatthalung Green Power Co., Ltd.</t>
  </si>
  <si>
    <t xml:space="preserve">   Pattani Green Co., Ltd.</t>
  </si>
  <si>
    <t xml:space="preserve">   Thungsung Green Co., Ltd.</t>
  </si>
  <si>
    <t xml:space="preserve">   Chang Raek Bio Power Co., Ltd.</t>
  </si>
  <si>
    <t xml:space="preserve">   TPC FRESH AIR Co., Ltd.</t>
  </si>
  <si>
    <t>17.  INVESTMENTS IN JOINT VENTURE</t>
  </si>
  <si>
    <t xml:space="preserve">     18.  INVESTMENT PROPERTIES -LAND</t>
  </si>
  <si>
    <t xml:space="preserve">     19.  PROPERTY, PLANT AND EQUIPMENT</t>
  </si>
  <si>
    <t>23, 26 and 41.</t>
  </si>
  <si>
    <t xml:space="preserve">21.  </t>
  </si>
  <si>
    <t xml:space="preserve">24. </t>
  </si>
  <si>
    <t xml:space="preserve">25. </t>
  </si>
  <si>
    <t xml:space="preserve">including  all equipment in electricity current  generating  system as stated in note 19 and  and guarateed by TPC Power  Holding  Plc. </t>
  </si>
  <si>
    <t xml:space="preserve">system as  atated in  note 19 and guaranteed  by TPC Power  Holding  Plc. Based on  shareholding  proportion, transfer  the  right  to  </t>
  </si>
  <si>
    <t xml:space="preserve">machineries  including all  equipment  of  the  electricity current  generating  system as stated in note 19 and  and  guaranteed by TPC  </t>
  </si>
  <si>
    <t xml:space="preserve">and  machineries including all equipment of the  electricity current generating systemand as stated in note 19 and guaranteed by TPC </t>
  </si>
  <si>
    <t xml:space="preserve">of the electricity i current generating system as stated in note 19 and guaranteed by TPC Power Holding Plc. based on shareholding </t>
  </si>
  <si>
    <t xml:space="preserve">electricity current generating system as stated in note 19 and guarenteed byTPC Power  Holding  Plc. based shareholding  proportion, </t>
  </si>
  <si>
    <t xml:space="preserve">electricity current generating  system   as  stated  in  note  19  and  guaranteed  by  TPC  Power  Holding  Plc. Based on shareholding </t>
  </si>
  <si>
    <t xml:space="preserve">with  its  construction  and  machineries including all equipmen  of  the electricity current generating system  as stated in note 19 and </t>
  </si>
  <si>
    <t xml:space="preserve">in note 19. and TPC Power Holding  Plc. and a shareholder transfer the right to receive payment for electricity form the Provincial </t>
  </si>
  <si>
    <t xml:space="preserve">note 19  system . TPC Power Holding  Plc. and  a shareholder  transfer the right to receive payment for electricity form the Provincial </t>
  </si>
  <si>
    <t xml:space="preserve">27.  LEASE LIABILITIES  </t>
  </si>
  <si>
    <t>28.  Debentures</t>
  </si>
  <si>
    <t xml:space="preserve">31.1  </t>
  </si>
  <si>
    <t xml:space="preserve">31.1.1   </t>
  </si>
  <si>
    <t xml:space="preserve">31.2  </t>
  </si>
  <si>
    <t xml:space="preserve">31.3  </t>
  </si>
  <si>
    <t xml:space="preserve">31.3.1  </t>
  </si>
  <si>
    <t xml:space="preserve">31.4  </t>
  </si>
  <si>
    <t>35.  REVENUES FROM CONTRACTS WITH CUSTOMERS</t>
  </si>
  <si>
    <t>36.  INCOME TAX</t>
  </si>
  <si>
    <t>37.  EXPENSES ANALYZED BY NATURE</t>
  </si>
  <si>
    <t>38.  INCOME TAX EXPENSES / DEFERRED TAX</t>
  </si>
  <si>
    <t xml:space="preserve">      38.2  Reconciliation between income tax expenses and multiplication of accounting profit (loss) and tax rate used for the three month period </t>
  </si>
  <si>
    <t>39.  SEGMENT INFORMATION</t>
  </si>
  <si>
    <t xml:space="preserve">40.  FINANCIAL INSTRUMENTS </t>
  </si>
  <si>
    <t xml:space="preserve">       40.1  Interest Rate Risk </t>
  </si>
  <si>
    <t xml:space="preserve">                 The Group has no policy to assemble derivative financial instrument transactions for speculation.</t>
  </si>
  <si>
    <t xml:space="preserve">               40.2  Fair value of financial instruments</t>
  </si>
  <si>
    <t>41.  COMMITMENTS AND CONTINGENT LIABILITIES</t>
  </si>
  <si>
    <t xml:space="preserve">       41.1</t>
  </si>
  <si>
    <t>41.1.1</t>
  </si>
  <si>
    <t xml:space="preserve">41.1.2  </t>
  </si>
  <si>
    <t xml:space="preserve">41.1.3  </t>
  </si>
  <si>
    <t xml:space="preserve">41.1.4  </t>
  </si>
  <si>
    <t xml:space="preserve">       41.2</t>
  </si>
  <si>
    <t xml:space="preserve">41.2.1  </t>
  </si>
  <si>
    <t xml:space="preserve">41.2.2  </t>
  </si>
  <si>
    <t xml:space="preserve">41.2.3  </t>
  </si>
  <si>
    <t xml:space="preserve">41.2.4  </t>
  </si>
  <si>
    <t xml:space="preserve">41.2.5  </t>
  </si>
  <si>
    <t xml:space="preserve">41.2.6  </t>
  </si>
  <si>
    <t xml:space="preserve">41.2.7  </t>
  </si>
  <si>
    <t xml:space="preserve">41.2.8  </t>
  </si>
  <si>
    <t xml:space="preserve">41.2.9  </t>
  </si>
  <si>
    <t xml:space="preserve">41.2.10  </t>
  </si>
  <si>
    <t xml:space="preserve">41.2.11  </t>
  </si>
  <si>
    <t xml:space="preserve">41.2.12  </t>
  </si>
  <si>
    <t xml:space="preserve">41.2.13  </t>
  </si>
  <si>
    <t xml:space="preserve">41.2.14  </t>
  </si>
  <si>
    <t xml:space="preserve">41.2.15  </t>
  </si>
  <si>
    <t xml:space="preserve">41.2.16  </t>
  </si>
  <si>
    <t xml:space="preserve">41.2.17  </t>
  </si>
  <si>
    <t xml:space="preserve">41.2.18   </t>
  </si>
  <si>
    <t xml:space="preserve">41.2.19   </t>
  </si>
  <si>
    <t xml:space="preserve">       41.3</t>
  </si>
  <si>
    <t xml:space="preserve">41.3.1  </t>
  </si>
  <si>
    <t xml:space="preserve">41.3.2  </t>
  </si>
  <si>
    <t xml:space="preserve">       41.4</t>
  </si>
  <si>
    <t xml:space="preserve">41.4.1  </t>
  </si>
  <si>
    <t xml:space="preserve">41.4.2  </t>
  </si>
  <si>
    <t xml:space="preserve">41.4.3  </t>
  </si>
  <si>
    <t xml:space="preserve">       41.5</t>
  </si>
  <si>
    <t xml:space="preserve">41.5.1  </t>
  </si>
  <si>
    <t xml:space="preserve">41.5.2 </t>
  </si>
  <si>
    <t xml:space="preserve">       41.6</t>
  </si>
  <si>
    <t xml:space="preserve">41.6.1  </t>
  </si>
  <si>
    <t xml:space="preserve">41.6.2  </t>
  </si>
  <si>
    <t xml:space="preserve">       41.7</t>
  </si>
  <si>
    <t xml:space="preserve">41.7.1  </t>
  </si>
  <si>
    <t xml:space="preserve">41.7.2  </t>
  </si>
  <si>
    <t xml:space="preserve">       41.8</t>
  </si>
  <si>
    <t xml:space="preserve">41.8.1  </t>
  </si>
  <si>
    <t xml:space="preserve">41.8.2 </t>
  </si>
  <si>
    <t xml:space="preserve">41.8.3 </t>
  </si>
  <si>
    <t xml:space="preserve">       41.9</t>
  </si>
  <si>
    <t xml:space="preserve">41.9.1 </t>
  </si>
  <si>
    <t xml:space="preserve">41.9.2 </t>
  </si>
  <si>
    <t xml:space="preserve">       41.10</t>
  </si>
  <si>
    <t xml:space="preserve">41.10.1 </t>
  </si>
  <si>
    <t xml:space="preserve">41.10.2 </t>
  </si>
  <si>
    <t xml:space="preserve">       41.11</t>
  </si>
  <si>
    <t xml:space="preserve">41.11.1 </t>
  </si>
  <si>
    <t xml:space="preserve">41.11.2 </t>
  </si>
  <si>
    <t xml:space="preserve">       41.12</t>
  </si>
  <si>
    <t xml:space="preserve">41.12.1 </t>
  </si>
  <si>
    <t xml:space="preserve">41.12.2 </t>
  </si>
  <si>
    <t xml:space="preserve">       41.13</t>
  </si>
  <si>
    <t xml:space="preserve">41.13.1 </t>
  </si>
  <si>
    <t xml:space="preserve">41.13.2 </t>
  </si>
  <si>
    <t xml:space="preserve">       41.14</t>
  </si>
  <si>
    <t xml:space="preserve">       41.15</t>
  </si>
  <si>
    <t xml:space="preserve">       41.16</t>
  </si>
  <si>
    <t>42. RIGHT AND PRIVILEGES FROM INVESTMENT PROMOTION</t>
  </si>
  <si>
    <t xml:space="preserve">44. </t>
  </si>
  <si>
    <t xml:space="preserve">45. </t>
  </si>
  <si>
    <t>Balance, as at December 31, 2021</t>
  </si>
  <si>
    <t>Add     Loan received</t>
  </si>
  <si>
    <t>Less    Loan repayment</t>
  </si>
  <si>
    <t xml:space="preserve">Less   Current portion of long-term loans </t>
  </si>
  <si>
    <t xml:space="preserve">        beginning of period</t>
  </si>
  <si>
    <t xml:space="preserve">        at the ending of period</t>
  </si>
  <si>
    <t xml:space="preserve">A subsidiary made electricity purchase agreement. Pracharat Power Plant Project for the 3 southern border provinces Types of </t>
  </si>
  <si>
    <t>biomass fuel electricity from renewables to PEA is as follows:</t>
  </si>
  <si>
    <t>16.  INVESTMENTS IN ASSOCIATE</t>
  </si>
  <si>
    <t xml:space="preserve">               Trade accounts receivable and </t>
  </si>
  <si>
    <t xml:space="preserve">              other receivables</t>
  </si>
  <si>
    <t xml:space="preserve">               Trade accounts payable and </t>
  </si>
  <si>
    <t xml:space="preserve">              other current payables</t>
  </si>
  <si>
    <t xml:space="preserve">41.16.1 </t>
  </si>
  <si>
    <t>TPC MEC Co., Ltd. ,a subsidiary, a subsidiary, has commitment as follows:</t>
  </si>
  <si>
    <t xml:space="preserve">41.16.2 </t>
  </si>
  <si>
    <t>Except for investments in associates, significant accounting policies have been defined as follows</t>
  </si>
  <si>
    <t>On February 18, 2022 The Company made short-term loans repayment before the contractual maturity Baht 100.00 million</t>
  </si>
  <si>
    <t xml:space="preserve">The Company  has commitment  from  from letter of guarantee from acquisition of an automated parking system </t>
  </si>
  <si>
    <t xml:space="preserve">     unit. Advance payment for  hiring is paid under the contract which must be refunded when hiring contract is ended with no renewal.</t>
  </si>
  <si>
    <t xml:space="preserve">     to manage powerplant the management , with wages separated into categories of administrative fees as follows:</t>
  </si>
  <si>
    <t>Second company amount of Baht 96.63 million bearing Interest rate 4.25%  per annum.  principal repayment is not scheduled.</t>
  </si>
  <si>
    <t>43. WORK UNDER CONSTRUCTION CONTRACTS</t>
  </si>
  <si>
    <t>45.5</t>
  </si>
  <si>
    <t>45.6</t>
  </si>
  <si>
    <t xml:space="preserve">46. </t>
  </si>
  <si>
    <t>additional collateral.</t>
  </si>
  <si>
    <t xml:space="preserve">the date of the first loan drawdown and Baht 90.00 million bearing interest average MLR of 4 banks - 0.805% per annum 36 installments </t>
  </si>
  <si>
    <t xml:space="preserve">principal with interest payment 36 installments  first installment  payment in February 2022 and contract ended in January 2025 , guaran </t>
  </si>
  <si>
    <t xml:space="preserve">First  Bank, Baht 150 million  bearing  interest rate  MLR - 2.525% per annum, principal with interest payment 36 installments  from </t>
  </si>
  <si>
    <t xml:space="preserve">by ordinary  shares of  subsidiaries  held by the  Company  by maintaining the market price-to-book value ratio (P/BV) and/or if the loan </t>
  </si>
  <si>
    <t xml:space="preserve">debt-to-equity value (LTV)  ratio  exceeds 60%  of the debt obligations, the  Company  agrees  to  repay  the  debt or take the deposit as </t>
  </si>
  <si>
    <t xml:space="preserve">The  financial  statements of  the Group  have  been  prepared  under  the  historical  cost convention, except </t>
  </si>
  <si>
    <t xml:space="preserve"> as transaction disclosed in related accounting policy.</t>
  </si>
  <si>
    <t>note 19 and TPC Power Holding Public Company Limited.</t>
  </si>
  <si>
    <t xml:space="preserve">amount  of  Baht  1.00  million  in  secured  by  land with  construction  and machineries as stated in note 19 TPC </t>
  </si>
  <si>
    <t>Share held by the Company and common Director.</t>
  </si>
  <si>
    <t>Common Director who are shareholder of Siam Power Co., Ltd.</t>
  </si>
  <si>
    <t xml:space="preserve">Development of </t>
  </si>
  <si>
    <t xml:space="preserve">administration and </t>
  </si>
  <si>
    <t xml:space="preserve">management water </t>
  </si>
  <si>
    <t>resource</t>
  </si>
  <si>
    <t xml:space="preserve">     power plant at the wage rate of  Baht 1.68-1.75 generated and sold of current unit. In 2022, the wage rate is changed to Baht 1.85- 1.90 per </t>
  </si>
  <si>
    <t xml:space="preserve">             On August 4, 2021,the Company paid deposit Baht 100.00 million in order to study the project with condition. If the Company decides to </t>
  </si>
  <si>
    <t xml:space="preserve">      invest such entity, such deposit will be partial of investment. In contrast, If the Company decides not to invest, the Company will receive  such </t>
  </si>
  <si>
    <t xml:space="preserve">29.  </t>
  </si>
  <si>
    <t xml:space="preserve">NON-CURRENT PROVISIONS FOR EMPLOYEE BENEFIT </t>
  </si>
  <si>
    <t xml:space="preserve">Less: Unamortised portion of deferred </t>
  </si>
  <si>
    <t xml:space="preserve">        transaction costs</t>
  </si>
  <si>
    <t>Debentures - net</t>
  </si>
  <si>
    <t>Less: Debentures - due within one year</t>
  </si>
  <si>
    <t>Debentures - due over one year</t>
  </si>
  <si>
    <t xml:space="preserve">Debentures </t>
  </si>
  <si>
    <t xml:space="preserve"> - 37 -</t>
  </si>
  <si>
    <t xml:space="preserve">               Short-term loan to related parties</t>
  </si>
  <si>
    <t xml:space="preserve">        1.  TPC Power Holding Public Company Limited, a subsidiary, has issued unsecured debentures. Identified holder and  unsubordinated</t>
  </si>
  <si>
    <t xml:space="preserve">              maturity on June 30, 2024.</t>
  </si>
  <si>
    <t xml:space="preserve">              Baht 1,500.00  million The debentures bears  interest rate  of  4.50% per annum  and are valid for 2 years and 9 months, redemption </t>
  </si>
  <si>
    <t xml:space="preserve">        2.  The Company has issued unsecured debentures. Identified holder and  unsubordinated. Baht 530.50 million The debentures bears  </t>
  </si>
  <si>
    <t xml:space="preserve">              interest rate of 4.50% per annum and are valid for 2 years and 6 months, redemption maturity on  August 18, 2024. </t>
  </si>
  <si>
    <t xml:space="preserve">              debentures  (“debts” means interest bearing loans)."</t>
  </si>
  <si>
    <t xml:space="preserve">          Under rights and responsibilities of  debenture issuer, the Company has to comply with certain covenants and restrictions </t>
  </si>
  <si>
    <t xml:space="preserve">              "  including maintenance of a debt to equity ratio of  consolidated financial  statements  with no excess  of  2.5:1 along with term of </t>
  </si>
  <si>
    <t xml:space="preserve">              2.5:1 as at the end of quarter or end of year.  </t>
  </si>
  <si>
    <t xml:space="preserve">          Under rights and  responsibilities of  debenture issuer, the Company has to comply with certain covenants and restrictions </t>
  </si>
  <si>
    <t xml:space="preserve">              "  including maintenance  (Interest  Baring  Debt to Equity Ratio)  of referenced consolidated financial statements with no excess of </t>
  </si>
  <si>
    <t>BASIS OF INTERIM CONSOLIDATED FINANCIAL STATEMENTS PREPARATION</t>
  </si>
  <si>
    <t>Company and the subsidiaries (hereinafter called “The Group”) as follows.</t>
  </si>
  <si>
    <t xml:space="preserve">making  the first principal  installment on the maturity date of  7 months and  total repayment under the agreement will be made within   </t>
  </si>
  <si>
    <t>project as stated in note 19 and TPC Power Holding Public Company Limited.</t>
  </si>
  <si>
    <t xml:space="preserve">36 months from the first drawdown date (granted repayment for 6 months from the date of the first drawdown), the interest is payable </t>
  </si>
  <si>
    <t xml:space="preserve">                 2020, TPCH  power 1 Co.,Ltd had revenue form its operation on November 27, 2020, TPCH Power 5 Co.Ltd. had  revenue  </t>
  </si>
  <si>
    <t xml:space="preserve">                 form its  operation  on  November  17, 2020. THCH  power 2 Co.Ltd, had revenue  from  its operation on February 17, 2021, </t>
  </si>
  <si>
    <t xml:space="preserve">                 revenues from operation.</t>
  </si>
  <si>
    <t xml:space="preserve">                 Pracharat  Biomass  Maelan  Co.,Ltd.  and  for  Pracharat  Biomass  Bannang  Sata  Co.,Ltd. are  under  construction  and  no </t>
  </si>
  <si>
    <t xml:space="preserve">     deposit  back. </t>
  </si>
  <si>
    <t xml:space="preserve">     note 16.</t>
  </si>
  <si>
    <t xml:space="preserve">             On February, 28, 2022, the company  decided  to invest in such entity and  such deposit is partial of investment in associated  as stated in </t>
  </si>
  <si>
    <t xml:space="preserve">Tax losses which were not recognised as deferred </t>
  </si>
  <si>
    <t xml:space="preserve">    tax assets during the period</t>
  </si>
  <si>
    <t>FOR THE SIX-MONTH PERIOD ENDED JUNE 30, 2022</t>
  </si>
  <si>
    <t xml:space="preserve">ended  December 31, 2021 and  included  the interim  financial  statements  for  the  six-month  period  ended  June  30, 2022 of  the  </t>
  </si>
  <si>
    <t>June 30, 2022</t>
  </si>
  <si>
    <t xml:space="preserve">            Balances of transactions with related parties as at June 30, 2022 and December 31, 2021 are as follows:</t>
  </si>
  <si>
    <t xml:space="preserve">           The movements of short-term loans to related parties for the six month period ended June 30, 2022 as follows:</t>
  </si>
  <si>
    <t xml:space="preserve">           The movements of  Short-term loans from related perties for the six month period ended June 30, 2022 are as follows:</t>
  </si>
  <si>
    <t xml:space="preserve">           Transaction with related parties for the six month period ended June 30, 2022 and 2021 are as follows:</t>
  </si>
  <si>
    <t xml:space="preserve">     6.1  Cash and cash equivalents as at June 30, 2022 and December 31, 2021 as follows :</t>
  </si>
  <si>
    <t xml:space="preserve">            Trade accounts receivable are classified by aging as at June 30, 2022 and December 31, 2021 as follows:</t>
  </si>
  <si>
    <t xml:space="preserve">      financial institution  as collateral  against credit facilities from financial institutions as stated in note 23.</t>
  </si>
  <si>
    <t xml:space="preserve">     Baht  493.41  million  in  the  consolidated  financial  statements  and  66.60  million  in  the separate  financial  statements ), to  the  local </t>
  </si>
  <si>
    <t xml:space="preserve">     Balance as at June 30, 2022</t>
  </si>
  <si>
    <t xml:space="preserve">     management anticipates that loss from collection of unbilled completed works will not exceed allowance for doubtful accounts.</t>
  </si>
  <si>
    <t xml:space="preserve">    : Baht 48.82 million). As the Company has performed to comply with all term and conditions as stipulated in agreements, the Company’s </t>
  </si>
  <si>
    <t xml:space="preserve">    2021 :  Baht 52.65  million  in  the  consolidated  financial  statements  and  the  separate  financial  statements )  The  Company  is  in  the  </t>
  </si>
  <si>
    <t xml:space="preserve">             As  at  June  30, 2022, The  outstanding  balance  of  Contract  value is  included  Contract  value more  than 6 months from the date </t>
  </si>
  <si>
    <t xml:space="preserve">             As  at  June  30, 2022,  the Company has provided allowance for doubtful accounts of  Baht 48.82 million (as at December 31, 2021 </t>
  </si>
  <si>
    <t xml:space="preserve">                  Revenue recognized relating to outstanding balance of the contract for the six month period ended June 30, 2022 </t>
  </si>
  <si>
    <t xml:space="preserve">        statement  and  3,892.39 million for the  separate  financial  statement)  The  Group has  expected  that performance obligation will be </t>
  </si>
  <si>
    <t xml:space="preserve">                    As   at   June  30, 2022,  the  Group expected  to  have  revenue  to be  recognized  in  the  future  for  incomplete  performance  </t>
  </si>
  <si>
    <t xml:space="preserve">            As at June 30, 2022, land and developing cost has fair value Baht 389.09 million.</t>
  </si>
  <si>
    <t>Movement of  property, plant and equipment for the six-month period ended June 30, 2022.</t>
  </si>
  <si>
    <t>Net book value as at June 30, 2022</t>
  </si>
  <si>
    <t xml:space="preserve">financial  statements  which were  fully depreciated  but  are  still in used.  (As at  December 31, 2021, at  cost   Baht 218.08 </t>
  </si>
  <si>
    <t>Movements of right-of-use assets account for the six-month period  ended  June 30, 2022..</t>
  </si>
  <si>
    <t>Net book value as at  June 30, 2022</t>
  </si>
  <si>
    <t>Movement of other intangible assets for the six-month period ended June 30, 2022.</t>
  </si>
  <si>
    <t>Net book value as at  June 30,2022</t>
  </si>
  <si>
    <t>Movement of long-term loans from financial institutions for the six month period ended June 30, 2022 summarized as follows:</t>
  </si>
  <si>
    <t>Balance, as at  June 30, 2022</t>
  </si>
  <si>
    <t>Basic earnings  per share for the six month period ended June 30, 2022 and 2021</t>
  </si>
  <si>
    <t xml:space="preserve">               Significant expenses by nature for the six month period ended June 30, 2022 and  2021  are as follows:</t>
  </si>
  <si>
    <t xml:space="preserve">         ended June 30, 2022 and  2021 can be presented as follows :</t>
  </si>
  <si>
    <t xml:space="preserve">Profit from investment promotion is granted fifty percent reduction of the normal rate of corporate income tax for the six-month </t>
  </si>
  <si>
    <t xml:space="preserve">      38.3  As at June 30, 2022 and December 31, 2021, the components of deferred tax assets and deferred tax liabilities are as follows :</t>
  </si>
  <si>
    <t xml:space="preserve">               Segment information for the six month period ended June 30, 2022 and  2021 are as follows.</t>
  </si>
  <si>
    <t xml:space="preserve">                          Book value and fair value of financial assets and financial liabities as at June 30, 2022 are as follows</t>
  </si>
  <si>
    <t xml:space="preserve">              The Company and subsidiaries have revenues and expenses granted from investment promotion for the six month period </t>
  </si>
  <si>
    <t xml:space="preserve">     ended June 30, 2022 and  2021 as follows:</t>
  </si>
  <si>
    <t>These interim financial statements were approved and authorized for issue by the Company’s Board of  Directors on August</t>
  </si>
  <si>
    <t xml:space="preserve">           Transaction with related parties for the three month period ended June 30, 2022 and 2021 are as follows:</t>
  </si>
  <si>
    <t xml:space="preserve">     Dividend income</t>
  </si>
  <si>
    <t>- 23 -</t>
  </si>
  <si>
    <t>- 24 -</t>
  </si>
  <si>
    <t>- 25 -</t>
  </si>
  <si>
    <t>Basic earnings  per share for the three month period ended June 30, 2022 and 2021</t>
  </si>
  <si>
    <t xml:space="preserve">               Significant expenses by nature for the three month period ended June 30, 2022 and  2021  are as follows:</t>
  </si>
  <si>
    <t xml:space="preserve">      Income tax expenses for the six month period ended June 30, 2022 and  2021 can be summarized as follows :</t>
  </si>
  <si>
    <t xml:space="preserve">      38.1  Income tax expenses for the three month period ended June 30, 2022 and  2021 can be summarized as follows :</t>
  </si>
  <si>
    <t xml:space="preserve">      Reconciliation between income tax expenses and multiplication of accounting profit (loss) and tax rate used for the six month period </t>
  </si>
  <si>
    <t xml:space="preserve">                                          (                                                                                                                  )           </t>
  </si>
  <si>
    <t xml:space="preserve">                                 -  </t>
  </si>
  <si>
    <t xml:space="preserve"> - 50 -</t>
  </si>
  <si>
    <t xml:space="preserve"> - 51 -</t>
  </si>
  <si>
    <t xml:space="preserve">               Segment information for the three month period ended June 30, 2022 and  2021 are as follows.</t>
  </si>
  <si>
    <t xml:space="preserve"> - 52 -</t>
  </si>
  <si>
    <t xml:space="preserve"> - 53 -</t>
  </si>
  <si>
    <t xml:space="preserve"> - 54 -</t>
  </si>
  <si>
    <t xml:space="preserve"> - 55 -</t>
  </si>
  <si>
    <t>- 57 -</t>
  </si>
  <si>
    <t>- 61 -</t>
  </si>
  <si>
    <t xml:space="preserve"> - 63 -</t>
  </si>
  <si>
    <t xml:space="preserve"> - 64 -</t>
  </si>
  <si>
    <t xml:space="preserve">The Company has filed litigation to a proprietor Black case no. Por 293/2556 and Red case no. Por 1138/2557. The  </t>
  </si>
  <si>
    <t xml:space="preserve">27/2561 requesting the Company to act as a singer in accused party. Since one bidder in government agency work in healthcare </t>
  </si>
  <si>
    <t xml:space="preserve">On June 13, 2019, the Company received court order from Administrative Court of  Yala Black case no.37/2562. </t>
  </si>
  <si>
    <t>being judged by Administrative Court of Yala.</t>
  </si>
  <si>
    <t xml:space="preserve">(Both  defendant). Such  amount of  money  is  retention  which  prosecutor  has  right  to  regain  from  the   Company.  The </t>
  </si>
  <si>
    <t xml:space="preserve">behalf  of  prosecutor until  final judge  has been ordered by a Court. The Court  has considered that judge  and order of  this </t>
  </si>
  <si>
    <t xml:space="preserve">case may has  impact  to  the  Company.  Therefore,  the  Company  received  court  writ to be interpleader no. 1. The case is </t>
  </si>
  <si>
    <t>- 67 -</t>
  </si>
  <si>
    <t xml:space="preserve">     Other accrued expenses</t>
  </si>
  <si>
    <t xml:space="preserve">Net book value as at  January 1, 2022 </t>
  </si>
  <si>
    <t>past service cost</t>
  </si>
  <si>
    <t xml:space="preserve">              Wood cutting expenses</t>
  </si>
  <si>
    <t>- 68 -</t>
  </si>
  <si>
    <t>appeal was  done against primary court  judgment . The  Primary  Court  has  judged such  company  to pay money  with  interest</t>
  </si>
  <si>
    <t xml:space="preserve">7.50%  per annum since  litigation date until  fully paid  and  court fee. At  present, the  Supreme Court  upholds  a primary court </t>
  </si>
  <si>
    <t>losses amount of Baht 46.56 million.</t>
  </si>
  <si>
    <t xml:space="preserve">decision  and  the  case  is unde  property  investigation. The  Company,  however, has provided  allowance  for  expected  credit </t>
  </si>
  <si>
    <t xml:space="preserve">Primary Court  has  judged  such company to  pay money amount of Baht 58.70 million with interest 7.50% per annum and filing </t>
  </si>
  <si>
    <t xml:space="preserve">winner  notification and  temporarily protect  for not  making  any contract with the Company to be done by the Company until </t>
  </si>
  <si>
    <t xml:space="preserve">order by court from this case may  have impact to the Company. Therefore, the court has  send  court writ  to the company for </t>
  </si>
  <si>
    <t xml:space="preserve">acting as a singer in accused  party. On  January  20, 2021, the Administrative Court of Chiang Mai dismissed the case. </t>
  </si>
  <si>
    <t xml:space="preserve">property seize order  amount  of  Baht  2.89 million  ordered  by  Revenue Department and Director of  Revenue  Department  </t>
  </si>
  <si>
    <t>such  amount  of  money  to  Revenue  Department  and  the  Company  must  temporarily keep  such  amount  of  money on</t>
  </si>
  <si>
    <t xml:space="preserve">prosecutor  also filed  complaint to a court for  ordering both  defendant  not to do anything  or order  the Company to submit </t>
  </si>
  <si>
    <t xml:space="preserve">The  Company is  requested to  be party as interpleader no.1.  A prosecutor, who has right  for receiving money from working </t>
  </si>
  <si>
    <t xml:space="preserve">of  sub-contractor of  the  Company, has filed  a complaint  to Administrative  Court of   Yala to  judge  and enforce to revoke </t>
  </si>
  <si>
    <t>Court of Songkla.</t>
  </si>
  <si>
    <t xml:space="preserve">On September 30, 2019, the Company received  summon and copy of  litigation from Court of Songkla Black </t>
  </si>
  <si>
    <t xml:space="preserve">case  no.Por 1223/2562 with the sued  amount  Baht 0.95 million as  defendant  no.1 to co-responsible for making  payment  </t>
  </si>
  <si>
    <t xml:space="preserve">for goods with 2 sub-contractors as  defendant  no.2 and 3 of  office  building  construction project at  Hat Yai  airport since </t>
  </si>
  <si>
    <t xml:space="preserve">both  sub-contractors did not order goods  from  prosecutor  for works hired by  the Company. The case is being judged by </t>
  </si>
  <si>
    <t>Will  acquire the  business of  Eco Energy  Group Corporation Company Limited. The case is currently in the judicial process.</t>
  </si>
  <si>
    <t xml:space="preserve">Eco  Energy Group Corporation Co., Ltd. was  sued  by a company as the second defendant sued  as a shareholder </t>
  </si>
  <si>
    <t xml:space="preserve">of  the company in dispute. According  to the  indictment, Black  Case  No.Por. 2442/2563  dated  December 23, 2020 in breach   </t>
  </si>
  <si>
    <t xml:space="preserve">of  contract  Default charge  litigate amounted to  28.14 million  baht,  which led  to  the  dispute occurred  before the  Company,  </t>
  </si>
  <si>
    <r>
      <t xml:space="preserve">       As  at  June 30, 2022,  the Group has</t>
    </r>
    <r>
      <rPr>
        <sz val="15"/>
        <color rgb="FFFF0000"/>
        <rFont val="Angsana New"/>
        <family val="1"/>
      </rPr>
      <t xml:space="preserve"> </t>
    </r>
    <r>
      <rPr>
        <sz val="15"/>
        <rFont val="Angsana New"/>
        <family val="1"/>
      </rPr>
      <t>commitments and contingent liabilities as follows:</t>
    </r>
  </si>
  <si>
    <t>Electricity Authority amount  of  Baht  1.00 million gvarantee by fixed deposit as stated n note 14.</t>
  </si>
  <si>
    <t>deposit as stated in note 14.</t>
  </si>
  <si>
    <t xml:space="preserve">     Effective income tax rate</t>
  </si>
  <si>
    <t xml:space="preserve"> of  subsidiaries.</t>
  </si>
  <si>
    <t xml:space="preserve">Land with buildings and machinery as stated in note 19 and certain of director and shareholder guarantee  by  shareholding common share </t>
  </si>
  <si>
    <t xml:space="preserve">                        Note 26.</t>
  </si>
  <si>
    <t xml:space="preserve">                        institution as stated in Note 26.</t>
  </si>
  <si>
    <t xml:space="preserve">                        stated in Note 26.</t>
  </si>
  <si>
    <t xml:space="preserve">           The  Group has   fixed deposits pledged  as collateral against  bank  issuance of  letter of  guarantee as stated in note 41. </t>
  </si>
  <si>
    <t>BASIS OF PREPARATION AND PRESENTATION OF INTERIM INANCIAL STATEMENTS</t>
  </si>
  <si>
    <t>Basis of preparation of interim financial statements</t>
  </si>
  <si>
    <t>The management of the Group is currently in process of evaluating the plan to be executed and considering the impact</t>
  </si>
  <si>
    <t>of these standards on the financial statements in the year when they are adopted.</t>
  </si>
  <si>
    <t xml:space="preserve">financial statements. Accordingly, they focus on new activities, events and circumstances so as not to duplicate information </t>
  </si>
  <si>
    <t xml:space="preserve">These  interim financial statements are intended to provide information additional to that included in the latest annual </t>
  </si>
  <si>
    <t xml:space="preserve">financial statements. </t>
  </si>
  <si>
    <t xml:space="preserve">previously  reported.  These interim  financial  statements  should therefore  be read in  conjunction  with  the  latest  annual </t>
  </si>
  <si>
    <t xml:space="preserve">Thai  Polycons Public Company Limited engages  in construction  services. The  Company was listed on the Stock Exchange </t>
  </si>
  <si>
    <t xml:space="preserve">of  Thailand  on  March  4, 2009  with  the  registration  No.0107551000037 and the  Company’s stocks were traded  on  the  </t>
  </si>
  <si>
    <t xml:space="preserve">MAI (Market for Alternative Investment). Then, the Company’s stocks were approved to trade on the SET (Stock Exchange   </t>
  </si>
  <si>
    <t>of  Thailand)  on December  16,  2010.  The  Company  has engaged  in  construction contractor business</t>
  </si>
  <si>
    <t>Head office is located at 2, 4 Prasertmanukit Soi 29 Yeak 8, Prasertmanukit Road, Chaorakhebua, Ladprao, Bangkok.</t>
  </si>
  <si>
    <t>Province.</t>
  </si>
  <si>
    <t xml:space="preserve">Branch  office  is located  at 140  Kampongbahru  Road, Tombon  Bangnak, Amphur Muang Narathiwat, Narathiwat </t>
  </si>
  <si>
    <t xml:space="preserve">At present, there is coronavirus disease 2019 (COVID-19) pandemic, which affected to the nature of the most people's </t>
  </si>
  <si>
    <t xml:space="preserve">normal  activities  and generally affected to the overall  business,  including  the business of  the Group since this situation the </t>
  </si>
  <si>
    <t>management of The Group  carefully assessed  the impacts on the  financial statements and will assess the further situation.</t>
  </si>
  <si>
    <t xml:space="preserve">These interim financial statements are prepared in accordance with Thai Accounting Standard No. 34 (Revised 2017) </t>
  </si>
  <si>
    <t xml:space="preserve">"Interim  Financial   Reporting",  of   which  the Company  chosen  to  present  the  condensed  interim  financial statements. </t>
  </si>
  <si>
    <t xml:space="preserve">However, the Company has presented the statements of  financial position, statement  of  comprehensive  income, changes </t>
  </si>
  <si>
    <t>in  shareholders' equity, and cash flows  in the same format as  that  used for the  annual  financial statements.</t>
  </si>
  <si>
    <t>- 17 -</t>
  </si>
  <si>
    <t>June 30, 2021</t>
  </si>
  <si>
    <t xml:space="preserve">Profit from investment promotion is granted fifty percent reduction of the normal rate of corporate income tax for the three-month </t>
  </si>
  <si>
    <t xml:space="preserve">TPC Power Holding Public Company Limited a subsidiary company </t>
  </si>
  <si>
    <t xml:space="preserve">31.2.1   </t>
  </si>
  <si>
    <t xml:space="preserve">31.3.2  </t>
  </si>
  <si>
    <t xml:space="preserve">31.4.1  </t>
  </si>
  <si>
    <t xml:space="preserve">31.4.2  </t>
  </si>
  <si>
    <t xml:space="preserve">31.5  </t>
  </si>
  <si>
    <t>31.5.1</t>
  </si>
  <si>
    <t>31.5.2</t>
  </si>
  <si>
    <t xml:space="preserve">31.6  </t>
  </si>
  <si>
    <t>31.6.1</t>
  </si>
  <si>
    <t xml:space="preserve"> - 56 -</t>
  </si>
  <si>
    <t>- 62 -</t>
  </si>
  <si>
    <t xml:space="preserve"> - 65 -</t>
  </si>
  <si>
    <t>- 69 -</t>
  </si>
  <si>
    <t>11, 2022.</t>
  </si>
  <si>
    <t xml:space="preserve">     Income tax for the period</t>
  </si>
  <si>
    <t>Tax losses which were not recognised as deferred tax assets during the period</t>
  </si>
  <si>
    <t xml:space="preserve">     Income tax (expenses) revenue</t>
  </si>
  <si>
    <t>financial statements for the year ended December 31, 2021.</t>
  </si>
  <si>
    <t>31.6.2</t>
  </si>
  <si>
    <t>February 22, 2022</t>
  </si>
  <si>
    <t xml:space="preserve">dividend at the rate Baht 8.50 per share total amount of  Baht 17.00 million Such dividend was paid on May 12, 2022 </t>
  </si>
  <si>
    <t xml:space="preserve">According to the  Board  of   Director meeting  no. 3/2022  held on  April  26, 2022, passed  resolution  to pay  interim </t>
  </si>
  <si>
    <t xml:space="preserve">According  to the Board of  Director  meeting no. 1/2022 held on January 25, 2022 , passed resolution to pay interim </t>
  </si>
  <si>
    <t xml:space="preserve">dividend   at  the  rate   Baht  10.00  per  share  total  amount  of   Baht  20.00  million   Such   dividend  was  paid  on </t>
  </si>
  <si>
    <t xml:space="preserve">According to  the  Board of director meeting  No. 1/2022,  held on January 25, 2022 passed the resolution to approve </t>
  </si>
  <si>
    <t xml:space="preserve">the  interim  dividend  payment  at   Baht  1.25  per  share,  totaling  Baht  25.00 million. Such  dividend  was  paid  on  </t>
  </si>
  <si>
    <t xml:space="preserve">According to the Board of  Director meeting No.1/2022, held on January 25, 2022, a subsidiary, passed the resolution </t>
  </si>
  <si>
    <t xml:space="preserve">to approve the  interim dividend payment at  Baht 0.80 per share, totaling Baht 20.00 million and appropriated a legal  </t>
  </si>
  <si>
    <t xml:space="preserve">reserve at 5% of  net profit for the year ended December  31, 2021, in amount of  Baht 1.31 million, the dividend was  </t>
  </si>
  <si>
    <t>paid on May 11, 2022</t>
  </si>
  <si>
    <t xml:space="preserve">According  to the  Board of  Director  meeting  No.1/2022,  held  on  January 25, 2022,  passed  the  resolution  to  </t>
  </si>
  <si>
    <t xml:space="preserve">approve the interim dividend payment at Baht 0.80 per share, totaling Baht 20.00 million and appropriated a legal  </t>
  </si>
  <si>
    <t xml:space="preserve">According  to the Board  of   Director meeting  No.3/2022, held on  April 26, 2022, passed the resolution to approve </t>
  </si>
  <si>
    <t xml:space="preserve">the  interim dividend payment  at  Baht 0.47 per share, totaling Baht 11.75 million and appropriated  a legal  reserve  </t>
  </si>
  <si>
    <t xml:space="preserve">at  5%  of  net  profit  for  the  period  ended   March 31, 2022, in  amount of   Baht 0.63  million, the  dividend  was  </t>
  </si>
  <si>
    <t>was paid on February 22, 2022</t>
  </si>
  <si>
    <t xml:space="preserve">reserve  at 5%  of  net profit  for the year ended  December 31, 2021, in amount of Baht 0.90 million, the dividend  </t>
  </si>
  <si>
    <t xml:space="preserve">According  to  the  Board  of   Director  meeting  No.3/2022,  held  on  April  26, 2022, passed  the  resolution  to </t>
  </si>
  <si>
    <t xml:space="preserve">approve the  interim dividend  payment  at  Baht 0.83 per share,  totaling Baht 20.75  million  and appropriated a </t>
  </si>
  <si>
    <t>dividend was paid on  May 11, 2022</t>
  </si>
  <si>
    <t xml:space="preserve">legal  reserve at 5% of  net  profit  for  the  period ended  March 31, 2022, in  amount  of  Baht  1.11 million,  the </t>
  </si>
  <si>
    <t>was paid on  May 11, 2022</t>
  </si>
  <si>
    <t xml:space="preserve">The legal reserve of  the Company was established in accordance  with the provisions of the Thai Public Company Limited  </t>
  </si>
  <si>
    <t xml:space="preserve">According  to the  Board  of  director  meeting  No. 3/2022,  held  on  May  9, 2022,  passed   the  resolution   to </t>
  </si>
  <si>
    <t xml:space="preserve">approve  the  interim dividend  payment  at   Baht  4.00  per  share,  totaling  Baht  8.00  million.  Such  dividend </t>
  </si>
  <si>
    <t xml:space="preserve">Act  B.E.  2535,  which  requires  the  appropriation  as  legal  reserve  of   at  least  5% of net income for the year after  deduction </t>
  </si>
  <si>
    <t>for dividend distribution.</t>
  </si>
  <si>
    <t xml:space="preserve">of  the deficit  brought forward (if any) until the reserve reach  10% of  the authorized share capital.  This reserve  is not available </t>
  </si>
  <si>
    <t xml:space="preserve">The  Company's obligation to provide  guarantees to Banks. The total value of  amount  Baht  1,069.34  million, dividing </t>
  </si>
  <si>
    <t xml:space="preserve">into letter of  guarantee for construction contracts of   Baht  488.07 million, the  purchase construction material issued  to </t>
  </si>
  <si>
    <t xml:space="preserve">suppliers amount of  Baht 43.41 million, retention amount of  Baht 71.70 million, electricity usage amount of  Baht 6.56 </t>
  </si>
  <si>
    <t xml:space="preserve">million, bidding  by auction  amount of   Baht  13.40 million, advance  payment  for  construction cost amount  of  Baht </t>
  </si>
  <si>
    <t xml:space="preserve">The Company has obligation  on additional  payment  under  hire of contractor  agreement of  Baht 984.42 million from </t>
  </si>
  <si>
    <t xml:space="preserve">total agreement  value  amount  of  Baht 1,896.39  million  which was  paid  and  recognized amount  of   Baht  832.43 </t>
  </si>
  <si>
    <t xml:space="preserve">million  and cancelled agreement in the amount of Baht 79.54 million. </t>
  </si>
  <si>
    <t xml:space="preserve">The  Company has obligation on  payment  under  operating  leases  total amount of   Baht  3.56 million  dividing  into </t>
  </si>
  <si>
    <t>obligations not more than 1 year Baht 2.50.million, more than 1 year but not more than 5 years Baht  1.06 million.</t>
  </si>
  <si>
    <t xml:space="preserve">The Company has obligation service contract with various service providers and has to pay service Baht 6.93 million </t>
  </si>
  <si>
    <t>TPC Asset Company Limited, a  subsidiary, has commitment as follows:</t>
  </si>
  <si>
    <t xml:space="preserve">41.14.1 </t>
  </si>
  <si>
    <t xml:space="preserve">of  Baht 1.96 million. </t>
  </si>
  <si>
    <t xml:space="preserve">of  Baht  29.67 million which was paid amount of  Baht 27.71 million  and the  remaining to  be paid in the amount </t>
  </si>
  <si>
    <t xml:space="preserve">41.14.2 </t>
  </si>
  <si>
    <t xml:space="preserve">41.14.3 </t>
  </si>
  <si>
    <t xml:space="preserve"> - 66 -</t>
  </si>
  <si>
    <t xml:space="preserve">On  September  3, 2015  many peoples  of  villagers  have jointly  entered  a charge  the government agency to the </t>
  </si>
  <si>
    <t>power plants, which are issued by Office of the Energy Regulatory Commission.</t>
  </si>
  <si>
    <t xml:space="preserve">     PA Waste and Energy Co., Ltd.</t>
  </si>
  <si>
    <t>P P L Power Co., Ltd.</t>
  </si>
  <si>
    <t xml:space="preserve">According  to the  Board of  director  meeting  No. 2/2022,  held on  April  26, 2022 ,  passed the  resolution  to  </t>
  </si>
  <si>
    <t>paid on  May 11, 2022</t>
  </si>
  <si>
    <t xml:space="preserve">approve  the interim dividend  payment at  Baht 4.00  per share, totaling Baht  8.00 million. Such dividend was </t>
  </si>
  <si>
    <t xml:space="preserve">The Company has commitment from hire of services in the amount of Baht 0.10 million which already paid amount </t>
  </si>
  <si>
    <t>of  Baht 0.04 million, the remaining to be paid in the amount of Baht 0.06 million.</t>
  </si>
  <si>
    <t xml:space="preserve">The Company has commitment from hire an advisor amount of Baht 5.01 million which already paid amount of Baht </t>
  </si>
  <si>
    <t xml:space="preserve">The Company has commitment  from  purchasing goods and service acquisition in  the amount or  Baht 28.15 million </t>
  </si>
  <si>
    <t>which has already been paid Baht 14.02 million and remaining balance to be paid Baht 14.13 million.</t>
  </si>
  <si>
    <t>1.00 million which had already been paid Baht 0.80 million and remaining Baht 0.20 million.</t>
  </si>
  <si>
    <t xml:space="preserve">The Company has commitment from service acquisition in the amount of Baht 0.99 million which has already paid in </t>
  </si>
  <si>
    <t>the amount of Baht 0.62 million, the remaining to be paid amount of Baht 0.37 million.</t>
  </si>
  <si>
    <t xml:space="preserve">The Company has commitment  from purchasing goods  and service in the amount of  Baht 14.08 million which was </t>
  </si>
  <si>
    <t>made payment amount of Baht 5.35 million and the remaining to be paid for another Baht 8.73 milion</t>
  </si>
  <si>
    <t xml:space="preserve">The Company had commitment  from goods and services  acquisition in the amount of  Baht 2.74 million, which was </t>
  </si>
  <si>
    <t>made payment amount of Baht 1.99 million, the remaining to be paid amount of Baht 0.75 million.</t>
  </si>
  <si>
    <t xml:space="preserve">The Company has commitment from good and service acquisition in the amount of Baht 1.87 million which has already </t>
  </si>
  <si>
    <t>paid in the amount of Baht 0.69 million, the remaining to be paid amount of Baht 1.18 million.</t>
  </si>
  <si>
    <t xml:space="preserve">The  Company  has  commitment  from  good  and  service  acquisition  in  the amount of  Baht 6.93 million which has </t>
  </si>
  <si>
    <t>already paid in the amount of Baht 2.22 million, the remaining to be paid amount of Baht 4.71 million.</t>
  </si>
  <si>
    <t xml:space="preserve">The Company has commitment from goods and  services acquisition  in the amount of  Baht 1.20 million  which has </t>
  </si>
  <si>
    <t>already paid in the amount of Baht 0.74 million, the remaining to be paid amount of Baht 0.46 million.</t>
  </si>
  <si>
    <t xml:space="preserve">The Company has commitment from goods and services acquisition in the amount of Baht 1.20 million which was </t>
  </si>
  <si>
    <t>paid amount of Baht 0.62 million and the remaining to be paid in the amount of Baht 0.58 million.</t>
  </si>
  <si>
    <t xml:space="preserve">The Company has commitment  from goods and services  acquisition  in the amount of  Baht 1.66 million which </t>
  </si>
  <si>
    <t>was paid amount of Baht 1.00 million and the remaining to be paid in the amount of Baht 0.66 million.</t>
  </si>
  <si>
    <t xml:space="preserve">of  Baht 256.76 million which was paid amount of Baht 151.54 million and the remaining to be paid in the amount </t>
  </si>
  <si>
    <t>of Baht 105.22 million.</t>
  </si>
  <si>
    <t xml:space="preserve">The Company has commitment from hire of service in amount of Baht 4.67 million which was paid amount of Baht </t>
  </si>
  <si>
    <t>2.91 million and the remaining to be paid in the amount of Baht 1.76 million.</t>
  </si>
  <si>
    <t xml:space="preserve">of  Baht 240.14 million which was paid amount of Baht 165.31 million and the remaining to be paid in the amount </t>
  </si>
  <si>
    <t xml:space="preserve">of  Baht 74.83 million. </t>
  </si>
  <si>
    <t xml:space="preserve">The Company has commitment from hire of  service  in amount of  Baht 4.69 million which  was paid amount of </t>
  </si>
  <si>
    <t xml:space="preserve">45.1  </t>
  </si>
  <si>
    <t xml:space="preserve">45.2 </t>
  </si>
  <si>
    <t xml:space="preserve">45.3 </t>
  </si>
  <si>
    <t xml:space="preserve">45.4 </t>
  </si>
  <si>
    <t>On March  26, 2018,  the Company  received court writ  from Administrative  Court of  Chiang  Mai Black case no.</t>
  </si>
  <si>
    <t xml:space="preserve">center and public  health project Faculty of   Medicine  Chiang  Mai  University  filed  and  requested  to  revoke  list  of  auction </t>
  </si>
  <si>
    <t xml:space="preserve">final judgement  is made which  has  work auction value  Baht 1,209.00 million  The Court has  considered  that Judgement and  </t>
  </si>
  <si>
    <t>46.1</t>
  </si>
  <si>
    <t>46.2</t>
  </si>
  <si>
    <t>According to  the Board of  Director meeting  No.4/2022, held on  July 20, 2022,  Phatthalung Green Power Co.,</t>
  </si>
  <si>
    <t xml:space="preserve">Ltd., a subsidiary, passed  the resolution  to approve the interim dividend  payment at  Baht 0.72 per share, totaling  Baht 18.00  </t>
  </si>
  <si>
    <t>million, the dividend was  paid on August 10, 2022.</t>
  </si>
  <si>
    <t>Such dividend was paid on August 10, 2022.</t>
  </si>
  <si>
    <t>46.3</t>
  </si>
  <si>
    <t>According to the Board of   Director  meeting  No.4/2022,  held on  July 20, 2022,  Satun  Green Power Co.,  Ltd.</t>
  </si>
  <si>
    <t xml:space="preserve">a subsidiary, passed  the resolution to approve the interim dividend payment at Baht 0.50 per share, totaling  Baht 12.50 million  </t>
  </si>
  <si>
    <t xml:space="preserve">and  appropriated  a  legal  reserve at  5% of  net  profit  for  the  period  ended  June 30, 2022, in amount of  Baht  0.68 million, </t>
  </si>
  <si>
    <t>the dividend was paid on August 10, 2022.</t>
  </si>
  <si>
    <t>million. Such dividend was paid on  August 10, 2022.</t>
  </si>
  <si>
    <t>46.4</t>
  </si>
  <si>
    <t>46.5</t>
  </si>
  <si>
    <t>46.6</t>
  </si>
  <si>
    <t>Generate and distribute of biogas</t>
  </si>
  <si>
    <t>accounting guidance for users of the standards.</t>
  </si>
  <si>
    <t xml:space="preserve">of  the changes directed  towards clarifying  accounting  treatment and  providing temporary  reliefs or  temporary exemptions </t>
  </si>
  <si>
    <t xml:space="preserve">reporting standards were aimed  at alignment with  the corresponding  International  Financial Reporting Standards with most </t>
  </si>
  <si>
    <t xml:space="preserve">standards, which are effective for the  financial  statements for the year beginning  on or after January 1, 2023. These financial </t>
  </si>
  <si>
    <t xml:space="preserve">The  Federation  of  Accounting  Professions  has  announced  for  adoption  a  number  of   revised  financial  reporting </t>
  </si>
  <si>
    <t xml:space="preserve">          15.1.4   According  to  the  Board  of  Director  meeting  no. 2/2022  held  on January 24, 2022, passed  the resolution to  invest  in  the biogas generation  and distribution </t>
  </si>
  <si>
    <t xml:space="preserve">          15.1.3   The Company  pledged 2,550,000 shares of   Satun Green Power Co., Ltd. to pledge as  collateral  for loans of  the  Company. to a financial institution as stated in</t>
  </si>
  <si>
    <t xml:space="preserve">          15.1.2   The  Company pledged  3,000,000 shares of  Phathalung  Green  Power  Co., Ltd. to  pledge  as  collateral  for  loans of  the Company. to a financial  institution as </t>
  </si>
  <si>
    <t xml:space="preserve">          15.1.1  The Company  pledged  14,624,980 shares of  Chang  Raek  Bio Power Co., Ltd. to pledge as collateral for loan of Chang Raek Bio Power Co., Ltd. To a financial</t>
  </si>
  <si>
    <t>ACQUISITION</t>
  </si>
  <si>
    <t>Cash and cash equivalents</t>
  </si>
  <si>
    <t>Property, plant and equipment</t>
  </si>
  <si>
    <t>Other current payable</t>
  </si>
  <si>
    <t>Shot-trem loans from related parties</t>
  </si>
  <si>
    <t>Net assets value before non-controlling interests</t>
  </si>
  <si>
    <t>Non-controlling interests</t>
  </si>
  <si>
    <t>Net assets value</t>
  </si>
  <si>
    <t>Surplus of cost, higher than book value of investment in subsidiary - Goodwill</t>
  </si>
  <si>
    <t xml:space="preserve">Total cash paid to purchase a subsidiary </t>
  </si>
  <si>
    <t>Less Cash and cash equivalents existed in subsidiary at acquisition date.</t>
  </si>
  <si>
    <t>Cash paid to purchase a subsidiary, net of cash existing in the subsidiary</t>
  </si>
  <si>
    <t xml:space="preserve">a subsidiary, passed  resolution to pay interim dividend  at the rate Baht  12.50 per share  total  amount of   Baht  25.00  million </t>
  </si>
  <si>
    <t xml:space="preserve">case is currently  pending by the  Administrative  Court’s trial. However,  the Company has the  new building permits for electric </t>
  </si>
  <si>
    <t xml:space="preserve">being the 3rd prosecuted  person. Later, on April 24, 2022, the  litigants  had appealed  the Administrative  Court's decision. The  </t>
  </si>
  <si>
    <t xml:space="preserve">for electric  power  plants  which  issued  by the Mayor  of  Thungsug  District  and  dismiss the  Thungsung  Green  Co., Ltd.  in </t>
  </si>
  <si>
    <t xml:space="preserve">pending the Court’s trial. And on March 25, 2022, the  Administrative Court  upheld the decision to revoke the building permits </t>
  </si>
  <si>
    <t xml:space="preserve">of  prosecuted  person  which  is  required  as the  3rd  prosecuted  person  on  November  14, 2015. At  present, the  case  is  still </t>
  </si>
  <si>
    <t xml:space="preserve">Thungsung  Green Co., Ltd.  Nevertheless,  the Court ordered  Thungsung  Green  Co., Ltd. to be an  interpleader  in  the action  </t>
  </si>
  <si>
    <t xml:space="preserve">environment   impacts. The   Court  has  tried  and  deems  that  the  judgment  or  decision  relating  to   this  case  may  affect  to  </t>
  </si>
  <si>
    <t xml:space="preserve">permits  for electric power  plants of  Thungsung  Green Co., Ltd. since  the license  is  issued  wrongfully which may be arise the  </t>
  </si>
  <si>
    <t xml:space="preserve">Nakhon  Si Thammarat  Administrative   Court  against  revoke  the license  for  engaging in  electric  power  plants  and building  </t>
  </si>
  <si>
    <t xml:space="preserve">            As at  June 30, 2022, the Group  has transferred the rights of  collection of  trade accounts receivable  approximately amount of  Baht </t>
  </si>
  <si>
    <t>distribute of biogas</t>
  </si>
  <si>
    <t xml:space="preserve"> Separate   financial  statements (Baht)</t>
  </si>
  <si>
    <t>as stated in note 19 and TPC Power Holding Public Company Limited.</t>
  </si>
  <si>
    <t xml:space="preserve">materail amount of Baht 38.00 million.   </t>
  </si>
  <si>
    <t>installation amount Baht 4.60 million.</t>
  </si>
  <si>
    <t>The Company has commitment from office rental Baht 0.50 million.</t>
  </si>
  <si>
    <t xml:space="preserve">41.16.3 </t>
  </si>
  <si>
    <t>of the project as stated in note 19 and TPC Power Holding Public Company Limited.</t>
  </si>
  <si>
    <t xml:space="preserve">TPCESG  Joint Ventures </t>
  </si>
  <si>
    <t xml:space="preserve"> - 38 -</t>
  </si>
  <si>
    <t xml:space="preserve">47. </t>
  </si>
  <si>
    <t xml:space="preserve">According  to the Board  of  Director  meeting  No. 4/2022  held  on  July  20, 2022 , Thungsung  Green  Co, Ltd., </t>
  </si>
  <si>
    <t xml:space="preserve">million  and appropriated  a  legal  reserve  at  5%  of  net profit  for  the period ended  June  30, 2022, in  amount of  Baht 0.96  </t>
  </si>
  <si>
    <t xml:space="preserve">On June 10, 2022, the  TPC Power Holding Plc, invested in ordinary shares of  P P L Power Co., Ltd. in the proportion of </t>
  </si>
  <si>
    <t xml:space="preserve">51.00% of the issued and paid-up shares. The financial statements of  the said company have been  included in the  consolidated  </t>
  </si>
  <si>
    <t xml:space="preserve">financial reporting standards. The purchase price of the said ordinary share amount of Baht 7,650,000.00 which the management </t>
  </si>
  <si>
    <t xml:space="preserve">is in the process of  estimating the value of  the transaction. To measure the various amounts Recognized from  the  consolidation </t>
  </si>
  <si>
    <t>at the acquisition date. Which must be completed within 12 months.</t>
  </si>
  <si>
    <t xml:space="preserve">higher  than the asset. It was  shown as a surplus  of  cost, higher  than the book value of  investment  in subsidiary According  to  </t>
  </si>
  <si>
    <t xml:space="preserve">                    No. 1767(1)/2555</t>
  </si>
  <si>
    <t xml:space="preserve">                    No. 1915(1)/Or./2557</t>
  </si>
  <si>
    <t xml:space="preserve">                    No. 2141(1)/2557</t>
  </si>
  <si>
    <t xml:space="preserve">                    No. 58-1871-0-00-2-0</t>
  </si>
  <si>
    <t xml:space="preserve">                    No. 58-1870-0-02-2-0</t>
  </si>
  <si>
    <t xml:space="preserve">                    No. 61-0069-1-19-2-0</t>
  </si>
  <si>
    <t xml:space="preserve">                    No. 61-1409-1-02-2-0</t>
  </si>
  <si>
    <t xml:space="preserve">                    No. 61-1410-1-02-2-0</t>
  </si>
  <si>
    <t xml:space="preserve">                    No. 62-0232-1-02-2-0</t>
  </si>
  <si>
    <t xml:space="preserve">                    No. 63-0435-1-02-2-0</t>
  </si>
  <si>
    <t xml:space="preserve">                    No. 63-0364-1-02-2-0</t>
  </si>
  <si>
    <t>- 70 -</t>
  </si>
  <si>
    <t>DATE) on April 28, 2022. Such dividend was already  paid  to the shareholders  on May 18, 2022.</t>
  </si>
  <si>
    <t xml:space="preserve">which was  already paid  on  December 7, 2021.  The  Company ,therefore, has  to pay  additional  dividend  of   Baht </t>
  </si>
  <si>
    <t xml:space="preserve">dividend  of  such year is  included  to the  interim dividend  of  Baht  0.343 per  share in total  of  Baht  137.61 million </t>
  </si>
  <si>
    <t xml:space="preserve">dividend  from  performance  of  the  year  2021  at  Bath  0.396  per  share,  amounting  to  Bath  158.88  million. The  </t>
  </si>
  <si>
    <t xml:space="preserve">According to  the annual ordinary shareholder  meeting  of  the  year 2022  held  on  April 21 , 2022,  a subsidiary pay </t>
  </si>
  <si>
    <t xml:space="preserve">     (Liquidated on June 30, 2022.)</t>
  </si>
  <si>
    <t>The Company has commitment to pay hiring service contract total amount of Baht 0.67 million.</t>
  </si>
  <si>
    <t>dividend will be paid on  August 16, 2022.</t>
  </si>
  <si>
    <t>According  to the  Board  of director meeting  No. 4/2022,  held  on  July 20, 2022,  Maewong  Energy  Co., Ltd,</t>
  </si>
  <si>
    <t xml:space="preserve">a  subsidiary,  passed the  resolution to  approve  the  interim dividend  payment at Baht 10.00  per share, totaling  Baht  20.00 </t>
  </si>
  <si>
    <t xml:space="preserve">million and set aside  legal  reserve 5 % of  net  profit  for  the period ended June 30, 2022  amount  of  Baht 2.37 million.  Such </t>
  </si>
  <si>
    <t xml:space="preserve">subsidiary,  passed  the  resolution  to  approve  the  interim  dividend  payment  at   Baht  0.50  per  share,  totaling  Baht 20.22 </t>
  </si>
  <si>
    <t xml:space="preserve">According  to  the  Board  of  director  meeting  No. 2/2022,  held  on  July 20, 2022,   Pattani  Green  Co., Ltd.,a </t>
  </si>
  <si>
    <t xml:space="preserve">        obligation (or  partial  incomplete) of  contract  made with  customer Baht 4,639.57 million for  consolidated financial  statements  and </t>
  </si>
  <si>
    <t xml:space="preserve">        Baht 4,681.94 milion for the separate  financial statements. (As at December 31, 2021 Baht 3,849.60 milion for consolidated financial </t>
  </si>
  <si>
    <t xml:space="preserve">     that  service is rendered  Baht 51.77  in  the consolidated  financial statements and the separate financial statements   ( As at December 31, </t>
  </si>
  <si>
    <t>Baht 1.63 million.</t>
  </si>
  <si>
    <t xml:space="preserve">The Company has commitment  in letter of guarantee  issued  by Bank  for  utilities  maintenance total amount of  </t>
  </si>
  <si>
    <t xml:space="preserve">                        share capital. The Company has already paid for the acquisition on June 10, 2022.</t>
  </si>
  <si>
    <t xml:space="preserve">                        project  of  P P L Power  Co., Ltd. by acquiring 76,500 shares at  par value  of  Baht 100  each, amounting to  Baht 7.65 million or equivalent to 51% of registered </t>
  </si>
  <si>
    <t xml:space="preserve">0.053 per share amount  of  Baht 21.27 million  for list of shareholder entitled for dividend receiving rights (RECORD </t>
  </si>
  <si>
    <t>2.16 million and remaining balance to be paid Baht 2.85 million.</t>
  </si>
  <si>
    <t>Baht 3.62 million and the remaining to be paid in the amount of Baht 1.07 million.</t>
  </si>
  <si>
    <t xml:space="preserve">As at  June 30, 2022, the  Group has  assets  at  cost   Baht 248.09  million  and  net book  value  Baht  37.10 million in </t>
  </si>
  <si>
    <t xml:space="preserve">the consolidated financial statements and at cost Baht 161.03 million and net book value Baht 14.03 million in the separate </t>
  </si>
  <si>
    <t>5.82 - 7.25</t>
  </si>
  <si>
    <t xml:space="preserve">As  at  June  30, 2022, the  Group  has  bank  overdraft  and  short-term  loans  from financial institutions  in amount  of  Baht 3,487.00 </t>
  </si>
  <si>
    <t>period ended  June 30, 2022 amount of no profit during the period.</t>
  </si>
  <si>
    <t>period ended  June 30, 2022 amount of  no profit during the period.</t>
  </si>
  <si>
    <t xml:space="preserve"> Phatthalung Green Power Co., Ltd., and Satun Green Power Co., Ltd, subsidiary, have hired Stepwise Energy Management Co., Ltd., </t>
  </si>
  <si>
    <t xml:space="preserve">Chang Raek  Bio  Power  Co., Ltd., and  Thungsung  Green Co., Ltd., subsidiary  have  hired  VSPP  Consultant Co., Ltd., to manage </t>
  </si>
  <si>
    <t xml:space="preserve"> The company paid  advance payment for hiring  under the contract which must be refunded when hiring contract in ended with no </t>
  </si>
  <si>
    <t>Maewong Energy Co., Ltd., a subsidiary company of TPC Power Holding Public Company Limited.</t>
  </si>
  <si>
    <t xml:space="preserve">     doposit and saving accounts secured as collateral for long-term loan from financial institution as stated in note 26.  </t>
  </si>
  <si>
    <t xml:space="preserve">     Pattani Green Co., Ltd.,  TPCH Power 1 Co., Ltd,  TPCH Power 2 Co., Ltd  and  TPCH  Power 5 Co., Ltd subsidiaries, have used fixed </t>
  </si>
  <si>
    <t xml:space="preserve">million (as at  December 31, 2021 : Baht  1,168.00  million). Such  loans are guaranteed  by trade accounts  receivable as stated in  note 7.1 </t>
  </si>
  <si>
    <t xml:space="preserve">mortgaging  land with its construction and equipment  in the power generation system, as stated in note 19, and guaranteed by VSPP  </t>
  </si>
  <si>
    <t xml:space="preserve">                 As at June 30, 2022, significant financial assets and liabilities can be classified by interest rate category.  Financial assets and liabilities with </t>
  </si>
  <si>
    <t xml:space="preserve">       a fixed interest rate can be separated by maturity date or the date on which the new interest rate is defined (if the date on which the new defined</t>
  </si>
  <si>
    <t xml:space="preserve">       interest rate is earlier) as follows.</t>
  </si>
  <si>
    <t xml:space="preserve">      877.18 million in the consolidated financial statements and 274.08 million in the separate financial statements (as at December 31, 2021 :  </t>
  </si>
  <si>
    <t>Other current receivables and Other current assets</t>
  </si>
  <si>
    <t xml:space="preserve">financial statements since that date. With the book value of assets and  liabilities of  each  item the  surplus of the  paid amount is </t>
  </si>
  <si>
    <t>Construction costs incurred adjusted by realized gains or losses up to date</t>
  </si>
  <si>
    <t>The amount claiming for the construction works as asset</t>
  </si>
  <si>
    <t>2025. (Issuer is granted  the right to redeem before maturity)</t>
  </si>
  <si>
    <t xml:space="preserve">The Company has issued secured unsubordinated debentures identifying debenture holder and debenture holder </t>
  </si>
  <si>
    <t xml:space="preserve">representative  amount of  Baht  360.00 million. The debentures are  valid for 2 years and 7 months  bearing fixed  interest rate  </t>
  </si>
  <si>
    <t xml:space="preserve">5.25% per annum with  maturity redemption on  Debenture  was  issued  August 11, 2022 and redemption  due  on March 11, </t>
  </si>
  <si>
    <t xml:space="preserve">              The Company and subsidiaries have revenues and expenses granted from investment promotion for the three month period </t>
  </si>
  <si>
    <t>The Company has commitment to pay security service contract total amount of Baht 0.20 million.</t>
  </si>
  <si>
    <t xml:space="preserve">Changes in present value of employee benefit obligations plan for the period ended June 30, 2022 and December 31, 2021. </t>
  </si>
  <si>
    <t xml:space="preserve">     work in progress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</si>
</sst>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7">
    <numFmt numFmtId="8" formatCode="&quot;฿&quot;#,##0.00;[Red]\-&quot;฿&quot;#,##0.00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$&quot;#,##0_);[Red]\(&quot;$&quot;#,##0\)"/>
    <numFmt numFmtId="188" formatCode="_(&quot;$&quot;* #,##0.00_);_(&quot;$&quot;* \(#,##0.00\);_(&quot;$&quot;* &quot;-&quot;??_);_(@_)"/>
    <numFmt numFmtId="189" formatCode="_(* #,##0.00_);_(* \(#,##0.00\);_(* &quot;-&quot;??_);_(@_)"/>
    <numFmt numFmtId="190" formatCode="#,##0.00_);[Black]\(#,##0.00\)"/>
    <numFmt numFmtId="191" formatCode="#,##0.00_);[Blue]\(#,##0.00\)"/>
    <numFmt numFmtId="192" formatCode="#,##0\ ;\(#,##0\)"/>
    <numFmt numFmtId="193" formatCode="#,##0_);[Blue]\(#,##0\)"/>
    <numFmt numFmtId="194" formatCode="#,##0_);[Black]\(#,##0\)"/>
    <numFmt numFmtId="195" formatCode="#,##0\ ;[Black]\(#,##0\)"/>
    <numFmt numFmtId="196" formatCode="#,##0.00\ ;\(#,##0.00\)"/>
    <numFmt numFmtId="197" formatCode="_-* #,##0_-;\-* #,##0_-;_-* &quot;-&quot;??_-;_-@_-"/>
    <numFmt numFmtId="198" formatCode="#,##0.00;\(#,##0.00\);\-"/>
    <numFmt numFmtId="199" formatCode="_(* #,##0.00_);_(* \(#,##0.00\);_(* &quot;-&quot;_);_(@_)"/>
    <numFmt numFmtId="200" formatCode="d/mm/yy\ "/>
    <numFmt numFmtId="201" formatCode="0_)"/>
    <numFmt numFmtId="202" formatCode="General_)"/>
    <numFmt numFmtId="203" formatCode="#,##0.00&quot; $&quot;;\-#,##0.00&quot; $&quot;"/>
    <numFmt numFmtId="204" formatCode="#,##0.00&quot; $&quot;;[Red]\-#,##0.00&quot; $&quot;"/>
    <numFmt numFmtId="205" formatCode="d\.m\.yy"/>
    <numFmt numFmtId="206" formatCode="d\.mmm\.yy"/>
    <numFmt numFmtId="207" formatCode="d\.mmm"/>
    <numFmt numFmtId="208" formatCode="mmm\.yy"/>
    <numFmt numFmtId="209" formatCode="d\ mmm\ yy;@"/>
    <numFmt numFmtId="210" formatCode="[$-1010000]d/m/yy;@"/>
    <numFmt numFmtId="211" formatCode="#,##0.0_);[Red]\(#,##0.0\)"/>
    <numFmt numFmtId="212" formatCode="[$-101041E]d\ mmm\ yy;@"/>
    <numFmt numFmtId="213" formatCode="#,##0.00;[Red]\(#,##0.00\)"/>
    <numFmt numFmtId="214" formatCode="0.0%"/>
    <numFmt numFmtId="215" formatCode="_-* #,##0.00_-;\-* #,##0.00_-;_-* \-??_-;_-@_-"/>
    <numFmt numFmtId="216" formatCode="B1d\-mmm\-yy"/>
    <numFmt numFmtId="217" formatCode="#,##0.0000;\(#,##0.00000000\)"/>
    <numFmt numFmtId="218" formatCode="#,##0;\(#,##0\)"/>
    <numFmt numFmtId="219" formatCode="#,##0.00\ &quot;F&quot;;\-#,##0.00\ &quot;F&quot;"/>
    <numFmt numFmtId="220" formatCode="dd\-mmm\-yy_)"/>
    <numFmt numFmtId="221" formatCode="[$-1070000]d/m/yy;@"/>
    <numFmt numFmtId="222" formatCode="mm/dd/yy"/>
    <numFmt numFmtId="223" formatCode="_-[$€-2]* #,##0.00_-;\-[$€-2]* #,##0.00_-;_-[$€-2]* &quot;-&quot;??_-"/>
    <numFmt numFmtId="224" formatCode="0_);[Red]\(0\)"/>
    <numFmt numFmtId="225" formatCode="0.00_)"/>
    <numFmt numFmtId="226" formatCode="&quot;ฃค&quot;#,##0;&quot;ฃค&quot;\-#,##0"/>
    <numFmt numFmtId="227" formatCode="0&quot;  &quot;"/>
    <numFmt numFmtId="228" formatCode="d\.m\.yy\ h:mm"/>
    <numFmt numFmtId="229" formatCode="_-* #,##0.00\ &quot;F&quot;_-;\-* #,##0.00\ &quot;F&quot;_-;_-* &quot;-&quot;??\ &quot;F&quot;_-;_-@_-"/>
    <numFmt numFmtId="230" formatCode="0.00&quot;  &quot;"/>
    <numFmt numFmtId="231" formatCode="#,##0.00\ &quot;FB&quot;;[Red]\-#,##0.00\ &quot;FB&quot;"/>
    <numFmt numFmtId="232" formatCode="#,##0.00;\(###0.00\)"/>
    <numFmt numFmtId="233" formatCode="#,##0.000_);[Black]\(#,##0.00\)"/>
    <numFmt numFmtId="234" formatCode="#,##0.0_);\(#,##0.00\)"/>
    <numFmt numFmtId="235" formatCode="#,##0.000_);\(#,##0.00\)"/>
    <numFmt numFmtId="236" formatCode="\t&quot;฿&quot;#,##0.00_);\(#,##0.00\)"/>
    <numFmt numFmtId="237" formatCode="\(0.00\)%"/>
    <numFmt numFmtId="238" formatCode="_(* #,##0.000_);_(* \(#,##0.000\);_(* &quot;-&quot;??_);_(@_)"/>
    <numFmt numFmtId="239" formatCode="t&quot;฿&quot;#,##0.00_);\(#,##0.00\)"/>
  </numFmts>
  <fonts count="114">
    <font>
      <sz val="11"/>
      <color indexed="8"/>
      <name val="Tahoma"/>
    </font>
    <font>
      <sz val="11"/>
      <color indexed="8"/>
      <name val="Calibri"/>
      <family val="2"/>
      <charset val="222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u/>
      <sz val="15"/>
      <color indexed="8"/>
      <name val="Angsana New"/>
      <family val="1"/>
    </font>
    <font>
      <b/>
      <u/>
      <sz val="15"/>
      <color indexed="8"/>
      <name val="Angsana New"/>
      <family val="1"/>
    </font>
    <font>
      <b/>
      <sz val="11"/>
      <color indexed="8"/>
      <name val="Tahoma"/>
      <family val="2"/>
    </font>
    <font>
      <sz val="15"/>
      <color indexed="9"/>
      <name val="Angsana New"/>
      <family val="1"/>
    </font>
    <font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sz val="15"/>
      <name val="Angsana New"/>
      <family val="1"/>
    </font>
    <font>
      <sz val="14"/>
      <name val="Cordia New"/>
      <family val="2"/>
    </font>
    <font>
      <sz val="10"/>
      <name val="Courier"/>
      <family val="3"/>
    </font>
    <font>
      <sz val="16"/>
      <name val="Angsana New"/>
      <family val="1"/>
    </font>
    <font>
      <b/>
      <sz val="15"/>
      <name val="Angsana New"/>
      <family val="1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8"/>
      <name val="Helv"/>
    </font>
    <font>
      <sz val="11"/>
      <color indexed="9"/>
      <name val="Calibri"/>
      <family val="2"/>
    </font>
    <font>
      <sz val="11"/>
      <color indexed="9"/>
      <name val="Tahoma"/>
      <family val="2"/>
    </font>
    <font>
      <sz val="14"/>
      <name val="AngsanaUPC"/>
      <family val="1"/>
      <charset val="222"/>
    </font>
    <font>
      <sz val="11"/>
      <color indexed="20"/>
      <name val="Calibri"/>
      <family val="2"/>
    </font>
    <font>
      <sz val="11"/>
      <color indexed="20"/>
      <name val="Tahoma"/>
      <family val="2"/>
    </font>
    <font>
      <sz val="10"/>
      <name val="MS Sans Serif"/>
      <family val="2"/>
      <charset val="222"/>
    </font>
    <font>
      <b/>
      <sz val="8"/>
      <name val="Tms Rmn"/>
    </font>
    <font>
      <sz val="12"/>
      <name val="Arial"/>
      <family val="2"/>
    </font>
    <font>
      <b/>
      <sz val="11"/>
      <color indexed="52"/>
      <name val="Calibri"/>
      <family val="2"/>
    </font>
    <font>
      <b/>
      <sz val="11"/>
      <color indexed="52"/>
      <name val="Tahoma"/>
      <family val="2"/>
    </font>
    <font>
      <b/>
      <sz val="10"/>
      <name val="Helv"/>
      <charset val="222"/>
    </font>
    <font>
      <b/>
      <sz val="11"/>
      <color indexed="9"/>
      <name val="Calibri"/>
      <family val="2"/>
    </font>
    <font>
      <b/>
      <sz val="11"/>
      <color indexed="9"/>
      <name val="Tahoma"/>
      <family val="2"/>
    </font>
    <font>
      <sz val="10"/>
      <name val="Arial"/>
      <family val="2"/>
    </font>
    <font>
      <sz val="16"/>
      <name val="AngsanaUPC"/>
      <family val="1"/>
      <charset val="222"/>
    </font>
    <font>
      <sz val="14"/>
      <name val="AngsanaUPC"/>
      <family val="1"/>
    </font>
    <font>
      <sz val="16"/>
      <name val="AngsanaUPC"/>
      <family val="1"/>
    </font>
    <font>
      <sz val="10"/>
      <color indexed="8"/>
      <name val="Arial"/>
      <family val="2"/>
    </font>
    <font>
      <sz val="12"/>
      <name val="Tms Rmn"/>
    </font>
    <font>
      <b/>
      <sz val="11"/>
      <color indexed="8"/>
      <name val="Calibri"/>
      <family val="2"/>
    </font>
    <font>
      <sz val="14"/>
      <name val="CordiaUPC"/>
      <family val="2"/>
      <charset val="222"/>
    </font>
    <font>
      <i/>
      <sz val="11"/>
      <color indexed="23"/>
      <name val="Calibri"/>
      <family val="2"/>
    </font>
    <font>
      <i/>
      <sz val="11"/>
      <color indexed="23"/>
      <name val="Tahoma"/>
      <family val="2"/>
    </font>
    <font>
      <sz val="11"/>
      <color indexed="17"/>
      <name val="Calibri"/>
      <family val="2"/>
    </font>
    <font>
      <sz val="11"/>
      <color indexed="17"/>
      <name val="Tahoma"/>
      <family val="2"/>
    </font>
    <font>
      <sz val="8"/>
      <name val="Arial"/>
      <family val="2"/>
      <charset val="222"/>
    </font>
    <font>
      <sz val="8"/>
      <name val="Arial"/>
      <family val="2"/>
    </font>
    <font>
      <b/>
      <sz val="12"/>
      <name val="Helv"/>
      <charset val="222"/>
    </font>
    <font>
      <b/>
      <sz val="12"/>
      <name val="Helv"/>
    </font>
    <font>
      <b/>
      <sz val="12"/>
      <name val="Arial"/>
      <family val="2"/>
    </font>
    <font>
      <b/>
      <sz val="10"/>
      <name val="Arial"/>
      <family val="2"/>
    </font>
    <font>
      <b/>
      <sz val="15"/>
      <color indexed="56"/>
      <name val="Calibri"/>
      <family val="2"/>
    </font>
    <font>
      <b/>
      <sz val="15"/>
      <color indexed="56"/>
      <name val="Tahoma"/>
      <family val="2"/>
    </font>
    <font>
      <b/>
      <sz val="13"/>
      <color indexed="56"/>
      <name val="Calibri"/>
      <family val="2"/>
    </font>
    <font>
      <b/>
      <sz val="13"/>
      <color indexed="56"/>
      <name val="Tahoma"/>
      <family val="2"/>
    </font>
    <font>
      <b/>
      <sz val="11"/>
      <color indexed="56"/>
      <name val="Calibri"/>
      <family val="2"/>
    </font>
    <font>
      <b/>
      <sz val="11"/>
      <color indexed="56"/>
      <name val="Tahoma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62"/>
      <name val="Tahoma"/>
      <family val="2"/>
    </font>
    <font>
      <sz val="8"/>
      <name val="Tms Rmn"/>
    </font>
    <font>
      <sz val="11"/>
      <color indexed="52"/>
      <name val="Calibri"/>
      <family val="2"/>
    </font>
    <font>
      <sz val="11"/>
      <color indexed="52"/>
      <name val="Tahoma"/>
      <family val="2"/>
    </font>
    <font>
      <b/>
      <sz val="11"/>
      <name val="Helv"/>
      <charset val="222"/>
    </font>
    <font>
      <sz val="11"/>
      <color indexed="60"/>
      <name val="Calibri"/>
      <family val="2"/>
    </font>
    <font>
      <sz val="11"/>
      <color indexed="60"/>
      <name val="Tahoma"/>
      <family val="2"/>
    </font>
    <font>
      <sz val="7"/>
      <name val="Small Fonts"/>
      <family val="2"/>
    </font>
    <font>
      <b/>
      <i/>
      <sz val="16"/>
      <name val="Helv"/>
      <charset val="222"/>
    </font>
    <font>
      <b/>
      <i/>
      <sz val="16"/>
      <name val="Helv"/>
    </font>
    <font>
      <b/>
      <sz val="11"/>
      <color indexed="63"/>
      <name val="Calibri"/>
      <family val="2"/>
    </font>
    <font>
      <b/>
      <sz val="11"/>
      <color indexed="63"/>
      <name val="Tahoma"/>
      <family val="2"/>
    </font>
    <font>
      <sz val="16"/>
      <name val="EucrosiaUPC"/>
      <family val="1"/>
      <charset val="222"/>
    </font>
    <font>
      <b/>
      <sz val="18"/>
      <color indexed="56"/>
      <name val="Cambria"/>
      <family val="2"/>
    </font>
    <font>
      <sz val="10"/>
      <name val="MS Sans Serif"/>
      <family val="2"/>
    </font>
    <font>
      <sz val="12"/>
      <color indexed="8"/>
      <name val="KodchiangUPC"/>
      <family val="1"/>
      <charset val="222"/>
    </font>
    <font>
      <b/>
      <sz val="10"/>
      <color indexed="10"/>
      <name val="Arial"/>
      <family val="2"/>
    </font>
    <font>
      <b/>
      <sz val="11"/>
      <name val="Times New Roman"/>
      <family val="1"/>
      <charset val="222"/>
    </font>
    <font>
      <b/>
      <sz val="18"/>
      <color indexed="56"/>
      <name val="Tahoma"/>
      <family val="2"/>
    </font>
    <font>
      <sz val="10"/>
      <name val="Helv"/>
    </font>
    <font>
      <sz val="11"/>
      <color indexed="10"/>
      <name val="Calibri"/>
      <family val="2"/>
    </font>
    <font>
      <sz val="11"/>
      <color indexed="10"/>
      <name val="Tahoma"/>
      <family val="2"/>
    </font>
    <font>
      <sz val="12"/>
      <name val="Helv"/>
    </font>
    <font>
      <vertAlign val="superscript"/>
      <sz val="18"/>
      <name val="AngsanaUPC"/>
      <family val="1"/>
      <charset val="222"/>
    </font>
    <font>
      <sz val="10"/>
      <name val="Angsana New"/>
      <family val="1"/>
    </font>
    <font>
      <u/>
      <sz val="14"/>
      <color indexed="12"/>
      <name val="AngsanaUPC"/>
      <family val="1"/>
      <charset val="222"/>
    </font>
    <font>
      <u/>
      <sz val="11.9"/>
      <color indexed="36"/>
      <name val="CordiaUPC"/>
      <family val="2"/>
      <charset val="222"/>
    </font>
    <font>
      <sz val="12"/>
      <name val="นูลมรผ"/>
    </font>
    <font>
      <sz val="11"/>
      <name val="ตธฟ๒"/>
      <charset val="129"/>
    </font>
    <font>
      <sz val="14"/>
      <name val="AngsanaUPC"/>
      <family val="1"/>
      <charset val="128"/>
    </font>
    <font>
      <sz val="11"/>
      <name val="돋움"/>
      <family val="3"/>
      <charset val="129"/>
    </font>
    <font>
      <sz val="14"/>
      <name val="Cordia New"/>
      <family val="2"/>
      <charset val="222"/>
    </font>
    <font>
      <sz val="15"/>
      <name val="Tahoma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u/>
      <sz val="15"/>
      <name val="Angsana New"/>
      <family val="1"/>
    </font>
    <font>
      <b/>
      <u/>
      <sz val="15"/>
      <name val="Angsana New"/>
      <family val="1"/>
    </font>
    <font>
      <sz val="12"/>
      <name val="Helv"/>
      <charset val="22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3"/>
      <name val="Angsana New"/>
      <family val="1"/>
    </font>
    <font>
      <sz val="16"/>
      <color theme="1"/>
      <name val="Angsana New"/>
      <family val="1"/>
    </font>
    <font>
      <sz val="15"/>
      <color theme="0"/>
      <name val="Angsana New"/>
      <family val="1"/>
    </font>
    <font>
      <sz val="11"/>
      <color indexed="8"/>
      <name val="Tahoma"/>
      <family val="2"/>
    </font>
    <font>
      <sz val="15"/>
      <name val="AngsanaUPC"/>
      <family val="1"/>
      <charset val="222"/>
    </font>
    <font>
      <sz val="15"/>
      <name val="AngsanaUPC"/>
      <family val="1"/>
    </font>
    <font>
      <sz val="8"/>
      <name val="Tahoma"/>
      <family val="2"/>
    </font>
    <font>
      <sz val="11"/>
      <color indexed="8"/>
      <name val="Tahoma"/>
      <family val="2"/>
    </font>
    <font>
      <sz val="15"/>
      <color indexed="10"/>
      <name val="Angsana New"/>
      <family val="1"/>
    </font>
    <font>
      <sz val="15"/>
      <color theme="1"/>
      <name val="Angsana New"/>
      <family val="1"/>
      <charset val="222"/>
    </font>
    <font>
      <sz val="11"/>
      <name val="Angsana New"/>
      <family val="1"/>
    </font>
    <font>
      <sz val="15"/>
      <color rgb="FFFF0000"/>
      <name val="Angsana New"/>
      <family val="1"/>
    </font>
    <font>
      <sz val="15"/>
      <color theme="1"/>
      <name val="Angsana New"/>
      <family val="1"/>
    </font>
  </fonts>
  <fills count="4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1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gray125">
        <f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3844">
    <xf numFmtId="0" fontId="0" fillId="0" borderId="0" applyFill="0" applyProtection="0"/>
    <xf numFmtId="0" fontId="11" fillId="0" borderId="0"/>
    <xf numFmtId="0" fontId="11" fillId="0" borderId="0"/>
    <xf numFmtId="0" fontId="16" fillId="2" borderId="0" applyNumberFormat="0" applyBorder="0" applyAlignment="0" applyProtection="0"/>
    <xf numFmtId="0" fontId="8" fillId="2" borderId="0" applyNumberFormat="0" applyBorder="0" applyAlignment="0" applyProtection="0"/>
    <xf numFmtId="0" fontId="16" fillId="3" borderId="0" applyNumberFormat="0" applyBorder="0" applyAlignment="0" applyProtection="0"/>
    <xf numFmtId="0" fontId="8" fillId="3" borderId="0" applyNumberFormat="0" applyBorder="0" applyAlignment="0" applyProtection="0"/>
    <xf numFmtId="0" fontId="16" fillId="4" borderId="0" applyNumberFormat="0" applyBorder="0" applyAlignment="0" applyProtection="0"/>
    <xf numFmtId="0" fontId="8" fillId="4" borderId="0" applyNumberFormat="0" applyBorder="0" applyAlignment="0" applyProtection="0"/>
    <xf numFmtId="0" fontId="16" fillId="5" borderId="0" applyNumberFormat="0" applyBorder="0" applyAlignment="0" applyProtection="0"/>
    <xf numFmtId="0" fontId="8" fillId="5" borderId="0" applyNumberFormat="0" applyBorder="0" applyAlignment="0" applyProtection="0"/>
    <xf numFmtId="0" fontId="16" fillId="6" borderId="0" applyNumberFormat="0" applyBorder="0" applyAlignment="0" applyProtection="0"/>
    <xf numFmtId="0" fontId="8" fillId="6" borderId="0" applyNumberFormat="0" applyBorder="0" applyAlignment="0" applyProtection="0"/>
    <xf numFmtId="0" fontId="16" fillId="7" borderId="0" applyNumberFormat="0" applyBorder="0" applyAlignment="0" applyProtection="0"/>
    <xf numFmtId="0" fontId="8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201" fontId="17" fillId="0" borderId="0"/>
    <xf numFmtId="201" fontId="17" fillId="0" borderId="0"/>
    <xf numFmtId="201" fontId="17" fillId="0" borderId="0"/>
    <xf numFmtId="201" fontId="17" fillId="0" borderId="0"/>
    <xf numFmtId="201" fontId="17" fillId="0" borderId="0"/>
    <xf numFmtId="201" fontId="17" fillId="0" borderId="0"/>
    <xf numFmtId="201" fontId="17" fillId="0" borderId="0"/>
    <xf numFmtId="201" fontId="17" fillId="0" borderId="0"/>
    <xf numFmtId="0" fontId="16" fillId="8" borderId="0" applyNumberFormat="0" applyBorder="0" applyAlignment="0" applyProtection="0"/>
    <xf numFmtId="0" fontId="8" fillId="8" borderId="0" applyNumberFormat="0" applyBorder="0" applyAlignment="0" applyProtection="0"/>
    <xf numFmtId="0" fontId="16" fillId="9" borderId="0" applyNumberFormat="0" applyBorder="0" applyAlignment="0" applyProtection="0"/>
    <xf numFmtId="0" fontId="8" fillId="9" borderId="0" applyNumberFormat="0" applyBorder="0" applyAlignment="0" applyProtection="0"/>
    <xf numFmtId="0" fontId="16" fillId="10" borderId="0" applyNumberFormat="0" applyBorder="0" applyAlignment="0" applyProtection="0"/>
    <xf numFmtId="0" fontId="8" fillId="10" borderId="0" applyNumberFormat="0" applyBorder="0" applyAlignment="0" applyProtection="0"/>
    <xf numFmtId="0" fontId="16" fillId="5" borderId="0" applyNumberFormat="0" applyBorder="0" applyAlignment="0" applyProtection="0"/>
    <xf numFmtId="0" fontId="8" fillId="5" borderId="0" applyNumberFormat="0" applyBorder="0" applyAlignment="0" applyProtection="0"/>
    <xf numFmtId="0" fontId="16" fillId="8" borderId="0" applyNumberFormat="0" applyBorder="0" applyAlignment="0" applyProtection="0"/>
    <xf numFmtId="0" fontId="8" fillId="8" borderId="0" applyNumberFormat="0" applyBorder="0" applyAlignment="0" applyProtection="0"/>
    <xf numFmtId="0" fontId="16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2" borderId="0" applyNumberFormat="0" applyBorder="0" applyAlignment="0" applyProtection="0"/>
    <xf numFmtId="0" fontId="18" fillId="9" borderId="0" applyNumberFormat="0" applyBorder="0" applyAlignment="0" applyProtection="0"/>
    <xf numFmtId="0" fontId="19" fillId="9" borderId="0" applyNumberFormat="0" applyBorder="0" applyAlignment="0" applyProtection="0"/>
    <xf numFmtId="0" fontId="18" fillId="10" borderId="0" applyNumberFormat="0" applyBorder="0" applyAlignment="0" applyProtection="0"/>
    <xf numFmtId="0" fontId="19" fillId="10" borderId="0" applyNumberFormat="0" applyBorder="0" applyAlignment="0" applyProtection="0"/>
    <xf numFmtId="0" fontId="18" fillId="13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5" borderId="0" applyNumberFormat="0" applyBorder="0" applyAlignment="0" applyProtection="0"/>
    <xf numFmtId="9" fontId="20" fillId="0" borderId="0"/>
    <xf numFmtId="9" fontId="20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6" borderId="0" applyNumberFormat="0" applyBorder="0" applyAlignment="0" applyProtection="0"/>
    <xf numFmtId="0" fontId="19" fillId="16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0" borderId="0" applyNumberFormat="0" applyBorder="0" applyAlignment="0" applyProtection="0"/>
    <xf numFmtId="0" fontId="19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3" borderId="0" applyNumberFormat="0" applyBorder="0" applyAlignment="0" applyProtection="0"/>
    <xf numFmtId="0" fontId="19" fillId="23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13" borderId="0" applyNumberFormat="0" applyBorder="0" applyAlignment="0" applyProtection="0"/>
    <xf numFmtId="0" fontId="19" fillId="13" borderId="0" applyNumberFormat="0" applyBorder="0" applyAlignment="0" applyProtection="0"/>
    <xf numFmtId="0" fontId="16" fillId="28" borderId="0" applyNumberFormat="0" applyBorder="0" applyAlignment="0" applyProtection="0"/>
    <xf numFmtId="0" fontId="16" fillId="18" borderId="0" applyNumberFormat="0" applyBorder="0" applyAlignment="0" applyProtection="0"/>
    <xf numFmtId="0" fontId="18" fillId="29" borderId="0" applyNumberFormat="0" applyBorder="0" applyAlignment="0" applyProtection="0"/>
    <xf numFmtId="0" fontId="18" fillId="14" borderId="0" applyNumberFormat="0" applyBorder="0" applyAlignment="0" applyProtection="0"/>
    <xf numFmtId="0" fontId="19" fillId="14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0" borderId="0" applyNumberFormat="0" applyBorder="0" applyAlignment="0" applyProtection="0"/>
    <xf numFmtId="0" fontId="19" fillId="30" borderId="0" applyNumberFormat="0" applyBorder="0" applyAlignment="0" applyProtection="0"/>
    <xf numFmtId="0" fontId="21" fillId="3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Font="0"/>
    <xf numFmtId="202" fontId="24" fillId="34" borderId="1"/>
    <xf numFmtId="203" fontId="25" fillId="0" borderId="0" applyFill="0" applyBorder="0" applyAlignment="0"/>
    <xf numFmtId="204" fontId="25" fillId="0" borderId="0" applyFill="0" applyBorder="0" applyAlignment="0"/>
    <xf numFmtId="205" fontId="25" fillId="0" borderId="0" applyFill="0" applyBorder="0" applyAlignment="0"/>
    <xf numFmtId="206" fontId="25" fillId="0" borderId="0" applyFill="0" applyBorder="0" applyAlignment="0"/>
    <xf numFmtId="207" fontId="25" fillId="0" borderId="0" applyFill="0" applyBorder="0" applyAlignment="0"/>
    <xf numFmtId="203" fontId="25" fillId="0" borderId="0" applyFill="0" applyBorder="0" applyAlignment="0"/>
    <xf numFmtId="208" fontId="25" fillId="0" borderId="0" applyFill="0" applyBorder="0" applyAlignment="0"/>
    <xf numFmtId="204" fontId="25" fillId="0" borderId="0" applyFill="0" applyBorder="0" applyAlignment="0"/>
    <xf numFmtId="0" fontId="26" fillId="35" borderId="2" applyNumberFormat="0" applyAlignment="0" applyProtection="0"/>
    <xf numFmtId="0" fontId="27" fillId="35" borderId="2" applyNumberFormat="0" applyAlignment="0" applyProtection="0"/>
    <xf numFmtId="0" fontId="28" fillId="0" borderId="0"/>
    <xf numFmtId="0" fontId="29" fillId="36" borderId="3" applyNumberFormat="0" applyAlignment="0" applyProtection="0"/>
    <xf numFmtId="0" fontId="30" fillId="36" borderId="3" applyNumberFormat="0" applyAlignment="0" applyProtection="0"/>
    <xf numFmtId="203" fontId="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20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00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7" fontId="16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7" fontId="16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7" fontId="16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7" fontId="16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6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31" fillId="0" borderId="0" applyFont="0" applyFill="0" applyBorder="0" applyAlignment="0" applyProtection="0"/>
    <xf numFmtId="187" fontId="16" fillId="0" borderId="0" applyFont="0" applyFill="0" applyBorder="0" applyAlignment="0" applyProtection="0"/>
    <xf numFmtId="210" fontId="11" fillId="0" borderId="0" applyFont="0" applyFill="0" applyBorder="0" applyAlignment="0" applyProtection="0"/>
    <xf numFmtId="187" fontId="16" fillId="0" borderId="0" applyFont="0" applyFill="0" applyBorder="0" applyAlignment="0" applyProtection="0"/>
    <xf numFmtId="211" fontId="11" fillId="0" borderId="0" applyFont="0" applyFill="0" applyBorder="0" applyAlignment="0" applyProtection="0"/>
    <xf numFmtId="187" fontId="16" fillId="0" borderId="0" applyFont="0" applyFill="0" applyBorder="0" applyAlignment="0" applyProtection="0"/>
    <xf numFmtId="212" fontId="90" fillId="0" borderId="0" applyFont="0" applyFill="0" applyBorder="0" applyAlignment="0" applyProtection="0"/>
    <xf numFmtId="212" fontId="95" fillId="0" borderId="0" applyFont="0" applyFill="0" applyBorder="0" applyAlignment="0" applyProtection="0"/>
    <xf numFmtId="212" fontId="9" fillId="0" borderId="0" applyFont="0" applyFill="0" applyBorder="0" applyAlignment="0" applyProtection="0"/>
    <xf numFmtId="212" fontId="97" fillId="0" borderId="0" applyFont="0" applyFill="0" applyBorder="0" applyAlignment="0" applyProtection="0"/>
    <xf numFmtId="212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212" fontId="90" fillId="0" borderId="0" applyFont="0" applyFill="0" applyBorder="0" applyAlignment="0" applyProtection="0"/>
    <xf numFmtId="212" fontId="95" fillId="0" borderId="0" applyFont="0" applyFill="0" applyBorder="0" applyAlignment="0" applyProtection="0"/>
    <xf numFmtId="212" fontId="9" fillId="0" borderId="0" applyFont="0" applyFill="0" applyBorder="0" applyAlignment="0" applyProtection="0"/>
    <xf numFmtId="212" fontId="97" fillId="0" borderId="0" applyFont="0" applyFill="0" applyBorder="0" applyAlignment="0" applyProtection="0"/>
    <xf numFmtId="212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7" fontId="16" fillId="0" borderId="0" applyFont="0" applyFill="0" applyBorder="0" applyAlignment="0" applyProtection="0"/>
    <xf numFmtId="200" fontId="91" fillId="0" borderId="0" applyFont="0" applyFill="0" applyBorder="0" applyAlignment="0" applyProtection="0"/>
    <xf numFmtId="200" fontId="96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9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87" fontId="16" fillId="0" borderId="0" applyFont="0" applyFill="0" applyBorder="0" applyAlignment="0" applyProtection="0"/>
    <xf numFmtId="200" fontId="91" fillId="0" borderId="0" applyFont="0" applyFill="0" applyBorder="0" applyAlignment="0" applyProtection="0"/>
    <xf numFmtId="200" fontId="96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9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7" fontId="16" fillId="0" borderId="0" applyFont="0" applyFill="0" applyBorder="0" applyAlignment="0" applyProtection="0"/>
    <xf numFmtId="213" fontId="91" fillId="0" borderId="0" applyFont="0" applyFill="0" applyBorder="0" applyAlignment="0" applyProtection="0"/>
    <xf numFmtId="213" fontId="96" fillId="0" borderId="0" applyFont="0" applyFill="0" applyBorder="0" applyAlignment="0" applyProtection="0"/>
    <xf numFmtId="213" fontId="8" fillId="0" borderId="0" applyFont="0" applyFill="0" applyBorder="0" applyAlignment="0" applyProtection="0"/>
    <xf numFmtId="213" fontId="98" fillId="0" borderId="0" applyFont="0" applyFill="0" applyBorder="0" applyAlignment="0" applyProtection="0"/>
    <xf numFmtId="213" fontId="8" fillId="0" borderId="0" applyFont="0" applyFill="0" applyBorder="0" applyAlignment="0" applyProtection="0"/>
    <xf numFmtId="213" fontId="8" fillId="0" borderId="0" applyFont="0" applyFill="0" applyBorder="0" applyAlignment="0" applyProtection="0"/>
    <xf numFmtId="213" fontId="8" fillId="0" borderId="0" applyFont="0" applyFill="0" applyBorder="0" applyAlignment="0" applyProtection="0"/>
    <xf numFmtId="187" fontId="16" fillId="0" borderId="0" applyFont="0" applyFill="0" applyBorder="0" applyAlignment="0" applyProtection="0"/>
    <xf numFmtId="213" fontId="91" fillId="0" borderId="0" applyFont="0" applyFill="0" applyBorder="0" applyAlignment="0" applyProtection="0"/>
    <xf numFmtId="213" fontId="96" fillId="0" borderId="0" applyFont="0" applyFill="0" applyBorder="0" applyAlignment="0" applyProtection="0"/>
    <xf numFmtId="213" fontId="8" fillId="0" borderId="0" applyFont="0" applyFill="0" applyBorder="0" applyAlignment="0" applyProtection="0"/>
    <xf numFmtId="213" fontId="98" fillId="0" borderId="0" applyFont="0" applyFill="0" applyBorder="0" applyAlignment="0" applyProtection="0"/>
    <xf numFmtId="213" fontId="8" fillId="0" borderId="0" applyFont="0" applyFill="0" applyBorder="0" applyAlignment="0" applyProtection="0"/>
    <xf numFmtId="213" fontId="8" fillId="0" borderId="0" applyFont="0" applyFill="0" applyBorder="0" applyAlignment="0" applyProtection="0"/>
    <xf numFmtId="213" fontId="8" fillId="0" borderId="0" applyFont="0" applyFill="0" applyBorder="0" applyAlignment="0" applyProtection="0"/>
    <xf numFmtId="187" fontId="16" fillId="0" borderId="0" applyFont="0" applyFill="0" applyBorder="0" applyAlignment="0" applyProtection="0"/>
    <xf numFmtId="213" fontId="91" fillId="0" borderId="0" applyFont="0" applyFill="0" applyBorder="0" applyAlignment="0" applyProtection="0"/>
    <xf numFmtId="213" fontId="96" fillId="0" borderId="0" applyFont="0" applyFill="0" applyBorder="0" applyAlignment="0" applyProtection="0"/>
    <xf numFmtId="213" fontId="8" fillId="0" borderId="0" applyFont="0" applyFill="0" applyBorder="0" applyAlignment="0" applyProtection="0"/>
    <xf numFmtId="213" fontId="98" fillId="0" borderId="0" applyFont="0" applyFill="0" applyBorder="0" applyAlignment="0" applyProtection="0"/>
    <xf numFmtId="213" fontId="8" fillId="0" borderId="0" applyFont="0" applyFill="0" applyBorder="0" applyAlignment="0" applyProtection="0"/>
    <xf numFmtId="213" fontId="8" fillId="0" borderId="0" applyFont="0" applyFill="0" applyBorder="0" applyAlignment="0" applyProtection="0"/>
    <xf numFmtId="213" fontId="8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214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5" fontId="20" fillId="0" borderId="0" applyFill="0" applyBorder="0" applyAlignment="0" applyProtection="0"/>
    <xf numFmtId="43" fontId="32" fillId="0" borderId="0" applyFont="0" applyFill="0" applyBorder="0" applyAlignment="0" applyProtection="0"/>
    <xf numFmtId="216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215" fontId="20" fillId="0" borderId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0" fontId="20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189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217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31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1" fillId="0" borderId="0" applyNumberForma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9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91" fillId="0" borderId="0" applyFont="0" applyFill="0" applyBorder="0" applyAlignment="0" applyProtection="0"/>
    <xf numFmtId="189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3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98" fontId="31" fillId="0" borderId="0" applyFont="0" applyFill="0" applyBorder="0" applyAlignment="0" applyProtection="0"/>
    <xf numFmtId="198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218" fontId="31" fillId="0" borderId="0" applyFont="0" applyFill="0" applyBorder="0" applyAlignment="0" applyProtection="0"/>
    <xf numFmtId="218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19" fontId="20" fillId="0" borderId="0"/>
    <xf numFmtId="219" fontId="20" fillId="0" borderId="0"/>
    <xf numFmtId="0" fontId="20" fillId="0" borderId="0"/>
    <xf numFmtId="219" fontId="20" fillId="0" borderId="0"/>
    <xf numFmtId="219" fontId="20" fillId="0" borderId="0"/>
    <xf numFmtId="0" fontId="20" fillId="0" borderId="0"/>
    <xf numFmtId="204" fontId="25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5" fillId="0" borderId="0" applyFont="0" applyFill="0" applyBorder="0" applyAlignment="0" applyProtection="0"/>
    <xf numFmtId="44" fontId="9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44" fontId="9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5" fillId="0" borderId="0" applyFont="0" applyFill="0" applyBorder="0" applyAlignment="0" applyProtection="0"/>
    <xf numFmtId="44" fontId="9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44" fontId="9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1" fillId="0" borderId="0" applyFont="0" applyFill="0" applyBorder="0" applyAlignment="0" applyProtection="0"/>
    <xf numFmtId="220" fontId="20" fillId="0" borderId="0"/>
    <xf numFmtId="220" fontId="20" fillId="0" borderId="0"/>
    <xf numFmtId="0" fontId="20" fillId="0" borderId="0"/>
    <xf numFmtId="221" fontId="11" fillId="0" borderId="0"/>
    <xf numFmtId="220" fontId="20" fillId="0" borderId="0"/>
    <xf numFmtId="220" fontId="20" fillId="0" borderId="0"/>
    <xf numFmtId="0" fontId="20" fillId="0" borderId="0"/>
    <xf numFmtId="222" fontId="31" fillId="0" borderId="0" applyFont="0" applyFill="0" applyBorder="0" applyAlignment="0" applyProtection="0"/>
    <xf numFmtId="14" fontId="35" fillId="0" borderId="0" applyFill="0" applyBorder="0" applyAlignment="0"/>
    <xf numFmtId="38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214" fontId="20" fillId="0" borderId="0"/>
    <xf numFmtId="214" fontId="20" fillId="0" borderId="0"/>
    <xf numFmtId="214" fontId="20" fillId="0" borderId="0"/>
    <xf numFmtId="214" fontId="20" fillId="0" borderId="0"/>
    <xf numFmtId="0" fontId="36" fillId="0" borderId="0" applyNumberFormat="0" applyFill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7" fillId="39" borderId="0" applyNumberFormat="0" applyBorder="0" applyAlignment="0" applyProtection="0"/>
    <xf numFmtId="203" fontId="25" fillId="0" borderId="0" applyFill="0" applyBorder="0" applyAlignment="0"/>
    <xf numFmtId="204" fontId="25" fillId="0" borderId="0" applyFill="0" applyBorder="0" applyAlignment="0"/>
    <xf numFmtId="203" fontId="25" fillId="0" borderId="0" applyFill="0" applyBorder="0" applyAlignment="0"/>
    <xf numFmtId="208" fontId="25" fillId="0" borderId="0" applyFill="0" applyBorder="0" applyAlignment="0"/>
    <xf numFmtId="204" fontId="25" fillId="0" borderId="0" applyFill="0" applyBorder="0" applyAlignment="0"/>
    <xf numFmtId="223" fontId="38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224" fontId="31" fillId="0" borderId="0" applyFont="0" applyFill="0" applyBorder="0" applyAlignment="0" applyProtection="0"/>
    <xf numFmtId="0" fontId="41" fillId="4" borderId="0" applyNumberFormat="0" applyBorder="0" applyAlignment="0" applyProtection="0"/>
    <xf numFmtId="0" fontId="42" fillId="4" borderId="0" applyNumberFormat="0" applyBorder="0" applyAlignment="0" applyProtection="0"/>
    <xf numFmtId="38" fontId="43" fillId="40" borderId="0" applyNumberFormat="0" applyBorder="0" applyAlignment="0" applyProtection="0"/>
    <xf numFmtId="38" fontId="44" fillId="40" borderId="0" applyNumberFormat="0" applyBorder="0" applyAlignment="0" applyProtection="0"/>
    <xf numFmtId="0" fontId="45" fillId="0" borderId="0">
      <alignment horizontal="left"/>
    </xf>
    <xf numFmtId="0" fontId="46" fillId="34" borderId="4"/>
    <xf numFmtId="0" fontId="47" fillId="0" borderId="5" applyNumberFormat="0" applyAlignment="0" applyProtection="0">
      <alignment horizontal="left" vertical="center"/>
    </xf>
    <xf numFmtId="0" fontId="47" fillId="0" borderId="6">
      <alignment horizontal="left" vertical="center"/>
    </xf>
    <xf numFmtId="0" fontId="48" fillId="41" borderId="7">
      <alignment vertical="center" wrapText="1"/>
    </xf>
    <xf numFmtId="0" fontId="49" fillId="0" borderId="8" applyNumberFormat="0" applyFill="0" applyAlignment="0" applyProtection="0"/>
    <xf numFmtId="0" fontId="50" fillId="0" borderId="8" applyNumberFormat="0" applyFill="0" applyAlignment="0" applyProtection="0"/>
    <xf numFmtId="0" fontId="51" fillId="0" borderId="9" applyNumberFormat="0" applyFill="0" applyAlignment="0" applyProtection="0"/>
    <xf numFmtId="0" fontId="52" fillId="0" borderId="9" applyNumberFormat="0" applyFill="0" applyAlignment="0" applyProtection="0"/>
    <xf numFmtId="0" fontId="53" fillId="0" borderId="10" applyNumberFormat="0" applyFill="0" applyAlignment="0" applyProtection="0"/>
    <xf numFmtId="0" fontId="54" fillId="0" borderId="10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10" fontId="43" fillId="42" borderId="11" applyNumberFormat="0" applyBorder="0" applyAlignment="0" applyProtection="0"/>
    <xf numFmtId="10" fontId="44" fillId="42" borderId="11" applyNumberFormat="0" applyBorder="0" applyAlignment="0" applyProtection="0"/>
    <xf numFmtId="0" fontId="56" fillId="7" borderId="2" applyNumberFormat="0" applyAlignment="0" applyProtection="0"/>
    <xf numFmtId="0" fontId="57" fillId="7" borderId="2" applyNumberFormat="0" applyAlignment="0" applyProtection="0"/>
    <xf numFmtId="202" fontId="58" fillId="0" borderId="1"/>
    <xf numFmtId="203" fontId="25" fillId="0" borderId="0" applyFill="0" applyBorder="0" applyAlignment="0"/>
    <xf numFmtId="204" fontId="25" fillId="0" borderId="0" applyFill="0" applyBorder="0" applyAlignment="0"/>
    <xf numFmtId="203" fontId="25" fillId="0" borderId="0" applyFill="0" applyBorder="0" applyAlignment="0"/>
    <xf numFmtId="208" fontId="25" fillId="0" borderId="0" applyFill="0" applyBorder="0" applyAlignment="0"/>
    <xf numFmtId="204" fontId="25" fillId="0" borderId="0" applyFill="0" applyBorder="0" applyAlignment="0"/>
    <xf numFmtId="0" fontId="59" fillId="0" borderId="12" applyNumberFormat="0" applyFill="0" applyAlignment="0" applyProtection="0"/>
    <xf numFmtId="0" fontId="60" fillId="0" borderId="12" applyNumberFormat="0" applyFill="0" applyAlignment="0" applyProtection="0"/>
    <xf numFmtId="0" fontId="61" fillId="0" borderId="13"/>
    <xf numFmtId="0" fontId="62" fillId="43" borderId="0" applyNumberFormat="0" applyBorder="0" applyAlignment="0" applyProtection="0"/>
    <xf numFmtId="0" fontId="63" fillId="43" borderId="0" applyNumberFormat="0" applyBorder="0" applyAlignment="0" applyProtection="0"/>
    <xf numFmtId="37" fontId="64" fillId="0" borderId="0"/>
    <xf numFmtId="225" fontId="65" fillId="0" borderId="0"/>
    <xf numFmtId="0" fontId="6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" fillId="0" borderId="0"/>
    <xf numFmtId="0" fontId="11" fillId="0" borderId="0"/>
    <xf numFmtId="0" fontId="11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1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1" fillId="0" borderId="0"/>
    <xf numFmtId="0" fontId="11" fillId="0" borderId="0"/>
    <xf numFmtId="0" fontId="31" fillId="0" borderId="0"/>
    <xf numFmtId="0" fontId="31" fillId="0" borderId="0"/>
    <xf numFmtId="0" fontId="32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9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9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11" fillId="0" borderId="0"/>
    <xf numFmtId="0" fontId="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1" fillId="0" borderId="0"/>
    <xf numFmtId="0" fontId="11" fillId="0" borderId="0"/>
    <xf numFmtId="0" fontId="31" fillId="0" borderId="0"/>
    <xf numFmtId="0" fontId="16" fillId="0" borderId="0"/>
    <xf numFmtId="0" fontId="11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/>
    <xf numFmtId="0" fontId="31" fillId="0" borderId="0"/>
    <xf numFmtId="0" fontId="20" fillId="0" borderId="0" applyProtection="0"/>
    <xf numFmtId="0" fontId="9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9" fillId="0" borderId="0"/>
    <xf numFmtId="0" fontId="31" fillId="0" borderId="0"/>
    <xf numFmtId="0" fontId="11" fillId="0" borderId="0"/>
    <xf numFmtId="0" fontId="11" fillId="0" borderId="0"/>
    <xf numFmtId="0" fontId="11" fillId="0" borderId="0"/>
    <xf numFmtId="0" fontId="10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11" fillId="0" borderId="0"/>
    <xf numFmtId="0" fontId="99" fillId="0" borderId="0"/>
    <xf numFmtId="0" fontId="8" fillId="0" borderId="0" applyFill="0" applyProtection="0"/>
    <xf numFmtId="0" fontId="99" fillId="0" borderId="0"/>
    <xf numFmtId="0" fontId="99" fillId="0" borderId="0"/>
    <xf numFmtId="0" fontId="9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1" fillId="0" borderId="0"/>
    <xf numFmtId="0" fontId="16" fillId="0" borderId="0"/>
    <xf numFmtId="0" fontId="11" fillId="0" borderId="0"/>
    <xf numFmtId="0" fontId="31" fillId="0" borderId="0"/>
    <xf numFmtId="0" fontId="31" fillId="0" borderId="0"/>
    <xf numFmtId="0" fontId="16" fillId="0" borderId="0"/>
    <xf numFmtId="0" fontId="31" fillId="0" borderId="0"/>
    <xf numFmtId="0" fontId="31" fillId="0" borderId="0"/>
    <xf numFmtId="0" fontId="9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99" fillId="0" borderId="0"/>
    <xf numFmtId="0" fontId="20" fillId="0" borderId="0"/>
    <xf numFmtId="0" fontId="11" fillId="0" borderId="0"/>
    <xf numFmtId="0" fontId="3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1" fillId="0" borderId="0"/>
    <xf numFmtId="0" fontId="31" fillId="0" borderId="0"/>
    <xf numFmtId="0" fontId="3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1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221" fontId="11" fillId="0" borderId="0"/>
    <xf numFmtId="0" fontId="34" fillId="0" borderId="0"/>
    <xf numFmtId="0" fontId="99" fillId="0" borderId="0"/>
    <xf numFmtId="0" fontId="99" fillId="0" borderId="0"/>
    <xf numFmtId="0" fontId="99" fillId="0" borderId="0"/>
    <xf numFmtId="0" fontId="31" fillId="0" borderId="0"/>
    <xf numFmtId="0" fontId="11" fillId="0" borderId="0"/>
    <xf numFmtId="0" fontId="99" fillId="0" borderId="0"/>
    <xf numFmtId="0" fontId="9" fillId="0" borderId="0"/>
    <xf numFmtId="0" fontId="9" fillId="0" borderId="0"/>
    <xf numFmtId="0" fontId="99" fillId="0" borderId="0"/>
    <xf numFmtId="0" fontId="16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0" fillId="0" borderId="0"/>
    <xf numFmtId="0" fontId="8" fillId="0" borderId="0"/>
    <xf numFmtId="0" fontId="20" fillId="0" borderId="0"/>
    <xf numFmtId="0" fontId="11" fillId="0" borderId="0"/>
    <xf numFmtId="0" fontId="11" fillId="0" borderId="0"/>
    <xf numFmtId="0" fontId="11" fillId="0" borderId="0"/>
    <xf numFmtId="39" fontId="9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0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0" fillId="0" borderId="0">
      <protection locked="0"/>
    </xf>
    <xf numFmtId="0" fontId="20" fillId="0" borderId="0"/>
    <xf numFmtId="0" fontId="11" fillId="0" borderId="0"/>
    <xf numFmtId="0" fontId="3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0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8" fillId="0" borderId="0" applyFill="0" applyProtection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221" fontId="11" fillId="0" borderId="0"/>
    <xf numFmtId="0" fontId="100" fillId="0" borderId="0"/>
    <xf numFmtId="0" fontId="100" fillId="0" borderId="0"/>
    <xf numFmtId="0" fontId="33" fillId="0" borderId="0"/>
    <xf numFmtId="0" fontId="31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31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9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11" fillId="0" borderId="0"/>
    <xf numFmtId="0" fontId="3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99" fillId="0" borderId="0"/>
    <xf numFmtId="0" fontId="99" fillId="0" borderId="0"/>
    <xf numFmtId="0" fontId="99" fillId="0" borderId="0"/>
    <xf numFmtId="0" fontId="8" fillId="0" borderId="0" applyFill="0" applyProtection="0"/>
    <xf numFmtId="0" fontId="99" fillId="0" borderId="0"/>
    <xf numFmtId="0" fontId="23" fillId="0" borderId="0"/>
    <xf numFmtId="0" fontId="11" fillId="44" borderId="14" applyNumberFormat="0" applyFont="0" applyAlignment="0" applyProtection="0"/>
    <xf numFmtId="0" fontId="67" fillId="35" borderId="15" applyNumberFormat="0" applyAlignment="0" applyProtection="0"/>
    <xf numFmtId="0" fontId="68" fillId="35" borderId="15" applyNumberFormat="0" applyAlignment="0" applyProtection="0"/>
    <xf numFmtId="207" fontId="25" fillId="0" borderId="0" applyFont="0" applyFill="0" applyBorder="0" applyAlignment="0" applyProtection="0"/>
    <xf numFmtId="226" fontId="69" fillId="0" borderId="0" applyFont="0" applyFill="0" applyBorder="0" applyAlignment="0" applyProtection="0"/>
    <xf numFmtId="10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ill="0" applyBorder="0" applyAlignment="0" applyProtection="0"/>
    <xf numFmtId="9" fontId="90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203" fontId="25" fillId="0" borderId="0" applyFill="0" applyBorder="0" applyAlignment="0"/>
    <xf numFmtId="204" fontId="25" fillId="0" borderId="0" applyFill="0" applyBorder="0" applyAlignment="0"/>
    <xf numFmtId="203" fontId="25" fillId="0" borderId="0" applyFill="0" applyBorder="0" applyAlignment="0"/>
    <xf numFmtId="208" fontId="25" fillId="0" borderId="0" applyFill="0" applyBorder="0" applyAlignment="0"/>
    <xf numFmtId="204" fontId="25" fillId="0" borderId="0" applyFill="0" applyBorder="0" applyAlignment="0"/>
    <xf numFmtId="41" fontId="31" fillId="0" borderId="0" applyFont="0" applyFill="0" applyBorder="0" applyAlignment="0" applyProtection="0"/>
    <xf numFmtId="227" fontId="25" fillId="0" borderId="0" applyFont="0" applyFill="0" applyBorder="0" applyAlignment="0" applyProtection="0"/>
    <xf numFmtId="1" fontId="31" fillId="0" borderId="16" applyNumberFormat="0" applyFill="0" applyAlignment="0" applyProtection="0">
      <alignment horizontal="center" vertical="center"/>
    </xf>
    <xf numFmtId="1" fontId="31" fillId="0" borderId="16" applyNumberFormat="0" applyFill="0" applyAlignment="0" applyProtection="0">
      <alignment horizontal="center" vertical="center"/>
    </xf>
    <xf numFmtId="1" fontId="31" fillId="0" borderId="16" applyNumberFormat="0" applyFill="0" applyAlignment="0" applyProtection="0">
      <alignment horizontal="center" vertical="center"/>
    </xf>
    <xf numFmtId="1" fontId="31" fillId="0" borderId="16" applyNumberFormat="0" applyFill="0" applyAlignment="0" applyProtection="0">
      <alignment horizontal="center" vertical="center"/>
    </xf>
    <xf numFmtId="1" fontId="31" fillId="0" borderId="16" applyNumberFormat="0" applyFill="0" applyAlignment="0" applyProtection="0">
      <alignment horizontal="center" vertical="center"/>
    </xf>
    <xf numFmtId="211" fontId="31" fillId="0" borderId="0"/>
    <xf numFmtId="211" fontId="31" fillId="0" borderId="0"/>
    <xf numFmtId="0" fontId="70" fillId="0" borderId="0" applyNumberFormat="0" applyFill="0" applyBorder="0" applyAlignment="0" applyProtection="0"/>
    <xf numFmtId="0" fontId="71" fillId="0" borderId="0"/>
    <xf numFmtId="0" fontId="35" fillId="0" borderId="0">
      <alignment vertical="top"/>
    </xf>
    <xf numFmtId="0" fontId="72" fillId="0" borderId="0" applyNumberFormat="0" applyBorder="0" applyAlignment="0"/>
    <xf numFmtId="0" fontId="72" fillId="0" borderId="0" applyNumberFormat="0" applyBorder="0" applyAlignment="0"/>
    <xf numFmtId="0" fontId="61" fillId="0" borderId="0"/>
    <xf numFmtId="3" fontId="31" fillId="0" borderId="11" applyNumberFormat="0" applyFont="0" applyFill="0" applyAlignment="0" applyProtection="0">
      <alignment vertical="center"/>
    </xf>
    <xf numFmtId="3" fontId="31" fillId="0" borderId="11" applyNumberFormat="0" applyFont="0" applyFill="0" applyAlignment="0" applyProtection="0">
      <alignment vertical="center"/>
    </xf>
    <xf numFmtId="49" fontId="31" fillId="0" borderId="0" applyFont="0" applyFill="0" applyBorder="0" applyAlignment="0" applyProtection="0"/>
    <xf numFmtId="49" fontId="35" fillId="0" borderId="0" applyFill="0" applyBorder="0" applyAlignment="0"/>
    <xf numFmtId="228" fontId="25" fillId="0" borderId="0" applyFill="0" applyBorder="0" applyAlignment="0"/>
    <xf numFmtId="229" fontId="25" fillId="0" borderId="0" applyFill="0" applyBorder="0" applyAlignment="0"/>
    <xf numFmtId="0" fontId="73" fillId="0" borderId="0">
      <alignment horizontal="center" vertical="top"/>
    </xf>
    <xf numFmtId="40" fontId="74" fillId="0" borderId="0"/>
    <xf numFmtId="0" fontId="70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37" fillId="0" borderId="17" applyNumberFormat="0" applyFill="0" applyAlignment="0" applyProtection="0"/>
    <xf numFmtId="0" fontId="6" fillId="0" borderId="17" applyNumberFormat="0" applyFill="0" applyAlignment="0" applyProtection="0"/>
    <xf numFmtId="41" fontId="31" fillId="0" borderId="0" applyFont="0" applyFill="0" applyBorder="0" applyAlignment="0" applyProtection="0"/>
    <xf numFmtId="40" fontId="23" fillId="0" borderId="0" applyFont="0" applyFill="0" applyBorder="0" applyAlignment="0" applyProtection="0"/>
    <xf numFmtId="0" fontId="31" fillId="0" borderId="0" applyFont="0" applyFill="0" applyBorder="0" applyAlignment="0" applyProtection="0"/>
    <xf numFmtId="8" fontId="76" fillId="0" borderId="0" applyFont="0" applyFill="0" applyBorder="0" applyAlignment="0" applyProtection="0"/>
    <xf numFmtId="23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0" borderId="18"/>
    <xf numFmtId="43" fontId="9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80" fillId="0" borderId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9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0" fillId="0" borderId="0" applyFill="0" applyBorder="0" applyAlignment="0" applyProtection="0"/>
    <xf numFmtId="43" fontId="80" fillId="0" borderId="0" applyFill="0" applyBorder="0" applyAlignment="0" applyProtection="0"/>
    <xf numFmtId="43" fontId="80" fillId="0" borderId="0" applyFill="0" applyBorder="0" applyAlignment="0" applyProtection="0"/>
    <xf numFmtId="43" fontId="8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215" fontId="11" fillId="0" borderId="0" applyFill="0" applyBorder="0" applyAlignment="0" applyProtection="0"/>
    <xf numFmtId="9" fontId="11" fillId="0" borderId="0" applyFon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9" fontId="84" fillId="0" borderId="0" applyFont="0" applyFill="0" applyBorder="0" applyAlignment="0" applyProtection="0"/>
    <xf numFmtId="0" fontId="20" fillId="0" borderId="0"/>
    <xf numFmtId="0" fontId="20" fillId="0" borderId="0" applyProtection="0"/>
    <xf numFmtId="0" fontId="33" fillId="0" borderId="0"/>
    <xf numFmtId="221" fontId="11" fillId="0" borderId="0"/>
    <xf numFmtId="221" fontId="11" fillId="0" borderId="0"/>
    <xf numFmtId="221" fontId="11" fillId="0" borderId="0"/>
    <xf numFmtId="221" fontId="11" fillId="0" borderId="0"/>
    <xf numFmtId="221" fontId="11" fillId="0" borderId="0"/>
    <xf numFmtId="221" fontId="11" fillId="0" borderId="0"/>
    <xf numFmtId="221" fontId="11" fillId="0" borderId="0"/>
    <xf numFmtId="221" fontId="11" fillId="0" borderId="0"/>
    <xf numFmtId="221" fontId="11" fillId="0" borderId="0"/>
    <xf numFmtId="221" fontId="11" fillId="0" borderId="0"/>
    <xf numFmtId="221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81" fillId="0" borderId="0"/>
    <xf numFmtId="0" fontId="11" fillId="0" borderId="0"/>
    <xf numFmtId="0" fontId="11" fillId="0" borderId="0"/>
    <xf numFmtId="0" fontId="11" fillId="0" borderId="0"/>
    <xf numFmtId="0" fontId="3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221" fontId="11" fillId="0" borderId="0"/>
    <xf numFmtId="221" fontId="11" fillId="0" borderId="0"/>
    <xf numFmtId="221" fontId="11" fillId="0" borderId="0"/>
    <xf numFmtId="221" fontId="11" fillId="0" borderId="0"/>
    <xf numFmtId="221" fontId="11" fillId="0" borderId="0"/>
    <xf numFmtId="0" fontId="20" fillId="0" borderId="0"/>
    <xf numFmtId="0" fontId="11" fillId="0" borderId="0"/>
    <xf numFmtId="0" fontId="9" fillId="0" borderId="0"/>
    <xf numFmtId="0" fontId="20" fillId="0" borderId="0"/>
    <xf numFmtId="0" fontId="11" fillId="0" borderId="0"/>
    <xf numFmtId="221" fontId="11" fillId="0" borderId="0"/>
    <xf numFmtId="221" fontId="11" fillId="0" borderId="0"/>
    <xf numFmtId="221" fontId="11" fillId="0" borderId="0"/>
    <xf numFmtId="0" fontId="31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11" fillId="0" borderId="0"/>
    <xf numFmtId="0" fontId="31" fillId="0" borderId="0"/>
    <xf numFmtId="0" fontId="9" fillId="0" borderId="0"/>
    <xf numFmtId="0" fontId="11" fillId="0" borderId="0"/>
    <xf numFmtId="0" fontId="31" fillId="0" borderId="0"/>
    <xf numFmtId="0" fontId="11" fillId="0" borderId="0"/>
    <xf numFmtId="0" fontId="9" fillId="0" borderId="0"/>
    <xf numFmtId="0" fontId="31" fillId="0" borderId="0"/>
    <xf numFmtId="0" fontId="9" fillId="0" borderId="0"/>
    <xf numFmtId="0" fontId="20" fillId="0" borderId="0"/>
    <xf numFmtId="0" fontId="20" fillId="0" borderId="0"/>
    <xf numFmtId="0" fontId="31" fillId="0" borderId="0"/>
    <xf numFmtId="0" fontId="33" fillId="0" borderId="0"/>
    <xf numFmtId="0" fontId="31" fillId="0" borderId="0"/>
    <xf numFmtId="0" fontId="9" fillId="0" borderId="0"/>
    <xf numFmtId="0" fontId="9" fillId="0" borderId="0"/>
    <xf numFmtId="0" fontId="31" fillId="0" borderId="0"/>
    <xf numFmtId="0" fontId="13" fillId="0" borderId="0"/>
    <xf numFmtId="39" fontId="12" fillId="0" borderId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231" fontId="2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85" fillId="0" borderId="0"/>
    <xf numFmtId="0" fontId="31" fillId="0" borderId="19"/>
    <xf numFmtId="0" fontId="31" fillId="0" borderId="19"/>
    <xf numFmtId="0" fontId="31" fillId="0" borderId="19"/>
    <xf numFmtId="0" fontId="31" fillId="0" borderId="19"/>
    <xf numFmtId="0" fontId="86" fillId="0" borderId="19"/>
    <xf numFmtId="0" fontId="31" fillId="0" borderId="19"/>
    <xf numFmtId="0" fontId="11" fillId="44" borderId="14" applyNumberFormat="0" applyFont="0" applyAlignment="0" applyProtection="0"/>
    <xf numFmtId="0" fontId="87" fillId="0" borderId="0"/>
    <xf numFmtId="0" fontId="31" fillId="0" borderId="0"/>
    <xf numFmtId="0" fontId="88" fillId="0" borderId="0"/>
    <xf numFmtId="43" fontId="9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04" fillId="0" borderId="0" applyFont="0" applyFill="0" applyBorder="0" applyAlignment="0" applyProtection="0"/>
    <xf numFmtId="9" fontId="108" fillId="0" borderId="0" applyFont="0" applyFill="0" applyBorder="0" applyAlignment="0" applyProtection="0"/>
    <xf numFmtId="0" fontId="11" fillId="0" borderId="0"/>
  </cellStyleXfs>
  <cellXfs count="399">
    <xf numFmtId="0" fontId="0" fillId="0" borderId="0" xfId="0" applyFill="1" applyProtection="1"/>
    <xf numFmtId="40" fontId="2" fillId="0" borderId="0" xfId="0" applyNumberFormat="1" applyFont="1" applyFill="1" applyProtection="1"/>
    <xf numFmtId="191" fontId="2" fillId="0" borderId="0" xfId="0" applyNumberFormat="1" applyFont="1" applyFill="1" applyProtection="1"/>
    <xf numFmtId="0" fontId="2" fillId="0" borderId="0" xfId="0" applyFont="1" applyFill="1" applyAlignment="1" applyProtection="1">
      <alignment vertical="center"/>
    </xf>
    <xf numFmtId="191" fontId="2" fillId="0" borderId="0" xfId="0" applyNumberFormat="1" applyFont="1" applyFill="1" applyAlignment="1" applyProtection="1">
      <alignment horizontal="left"/>
    </xf>
    <xf numFmtId="195" fontId="2" fillId="0" borderId="0" xfId="0" applyNumberFormat="1" applyFont="1" applyFill="1" applyProtection="1"/>
    <xf numFmtId="195" fontId="2" fillId="0" borderId="0" xfId="0" applyNumberFormat="1" applyFont="1" applyFill="1" applyAlignment="1" applyProtection="1">
      <alignment horizontal="right" wrapText="1"/>
    </xf>
    <xf numFmtId="195" fontId="2" fillId="0" borderId="0" xfId="0" applyNumberFormat="1" applyFont="1" applyFill="1" applyAlignment="1" applyProtection="1">
      <alignment vertical="center"/>
    </xf>
    <xf numFmtId="195" fontId="2" fillId="0" borderId="0" xfId="0" applyNumberFormat="1" applyFont="1" applyFill="1" applyAlignment="1" applyProtection="1">
      <alignment horizontal="center"/>
    </xf>
    <xf numFmtId="195" fontId="2" fillId="0" borderId="0" xfId="0" applyNumberFormat="1" applyFont="1" applyFill="1" applyAlignment="1" applyProtection="1">
      <alignment horizontal="justify"/>
    </xf>
    <xf numFmtId="191" fontId="3" fillId="0" borderId="0" xfId="0" applyNumberFormat="1" applyFont="1" applyFill="1" applyProtection="1"/>
    <xf numFmtId="195" fontId="4" fillId="0" borderId="0" xfId="0" applyNumberFormat="1" applyFont="1" applyFill="1" applyProtection="1"/>
    <xf numFmtId="0" fontId="3" fillId="0" borderId="0" xfId="0" applyFont="1" applyFill="1" applyProtection="1"/>
    <xf numFmtId="195" fontId="2" fillId="0" borderId="0" xfId="0" applyNumberFormat="1" applyFont="1" applyFill="1" applyAlignment="1" applyProtection="1">
      <alignment horizontal="left"/>
    </xf>
    <xf numFmtId="39" fontId="2" fillId="0" borderId="0" xfId="0" applyNumberFormat="1" applyFont="1" applyFill="1" applyAlignment="1" applyProtection="1">
      <alignment horizontal="center"/>
    </xf>
    <xf numFmtId="195" fontId="2" fillId="0" borderId="0" xfId="0" applyNumberFormat="1" applyFont="1" applyFill="1" applyAlignment="1" applyProtection="1">
      <alignment horizontal="left" vertical="center"/>
    </xf>
    <xf numFmtId="40" fontId="3" fillId="0" borderId="0" xfId="0" applyNumberFormat="1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/>
    </xf>
    <xf numFmtId="191" fontId="2" fillId="0" borderId="0" xfId="0" applyNumberFormat="1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 indent="2"/>
    </xf>
    <xf numFmtId="0" fontId="2" fillId="0" borderId="0" xfId="0" applyFont="1" applyFill="1" applyAlignment="1" applyProtection="1">
      <alignment horizontal="justify" wrapText="1"/>
    </xf>
    <xf numFmtId="190" fontId="10" fillId="0" borderId="0" xfId="473" applyNumberFormat="1" applyFont="1" applyFill="1"/>
    <xf numFmtId="43" fontId="10" fillId="0" borderId="0" xfId="473" applyFont="1" applyFill="1"/>
    <xf numFmtId="194" fontId="10" fillId="0" borderId="0" xfId="473" applyNumberFormat="1" applyFont="1" applyFill="1"/>
    <xf numFmtId="192" fontId="10" fillId="0" borderId="0" xfId="0" applyNumberFormat="1" applyFont="1" applyFill="1" applyProtection="1"/>
    <xf numFmtId="39" fontId="10" fillId="0" borderId="0" xfId="473" applyNumberFormat="1" applyFont="1" applyFill="1"/>
    <xf numFmtId="190" fontId="10" fillId="0" borderId="0" xfId="473" applyNumberFormat="1" applyFont="1" applyFill="1" applyBorder="1"/>
    <xf numFmtId="43" fontId="10" fillId="0" borderId="0" xfId="473" applyFont="1" applyFill="1" applyBorder="1"/>
    <xf numFmtId="194" fontId="10" fillId="0" borderId="0" xfId="0" applyNumberFormat="1" applyFont="1" applyFill="1"/>
    <xf numFmtId="190" fontId="10" fillId="0" borderId="0" xfId="0" applyNumberFormat="1" applyFont="1" applyFill="1"/>
    <xf numFmtId="194" fontId="10" fillId="0" borderId="0" xfId="0" applyNumberFormat="1" applyFont="1" applyFill="1" applyAlignment="1">
      <alignment horizontal="center"/>
    </xf>
    <xf numFmtId="43" fontId="10" fillId="0" borderId="0" xfId="0" applyNumberFormat="1" applyFont="1" applyFill="1" applyProtection="1"/>
    <xf numFmtId="190" fontId="10" fillId="0" borderId="20" xfId="473" applyNumberFormat="1" applyFont="1" applyFill="1" applyBorder="1"/>
    <xf numFmtId="43" fontId="10" fillId="0" borderId="20" xfId="473" applyFont="1" applyFill="1" applyBorder="1"/>
    <xf numFmtId="190" fontId="10" fillId="0" borderId="0" xfId="0" applyNumberFormat="1" applyFont="1" applyFill="1" applyProtection="1"/>
    <xf numFmtId="190" fontId="10" fillId="0" borderId="0" xfId="0" applyNumberFormat="1" applyFont="1" applyFill="1" applyAlignment="1">
      <alignment horizontal="right"/>
    </xf>
    <xf numFmtId="39" fontId="10" fillId="0" borderId="0" xfId="0" applyNumberFormat="1" applyFont="1" applyFill="1" applyAlignment="1" applyProtection="1">
      <alignment horizontal="center"/>
    </xf>
    <xf numFmtId="192" fontId="10" fillId="0" borderId="0" xfId="0" applyNumberFormat="1" applyFont="1" applyFill="1" applyAlignment="1" applyProtection="1">
      <alignment horizontal="right" wrapText="1"/>
    </xf>
    <xf numFmtId="190" fontId="10" fillId="0" borderId="0" xfId="160" applyNumberFormat="1" applyFont="1" applyFill="1" applyBorder="1"/>
    <xf numFmtId="39" fontId="10" fillId="0" borderId="21" xfId="473" applyNumberFormat="1" applyFont="1" applyFill="1" applyBorder="1"/>
    <xf numFmtId="194" fontId="10" fillId="0" borderId="0" xfId="160" applyNumberFormat="1" applyFont="1" applyFill="1"/>
    <xf numFmtId="190" fontId="10" fillId="0" borderId="0" xfId="160" applyNumberFormat="1" applyFont="1" applyFill="1"/>
    <xf numFmtId="190" fontId="10" fillId="0" borderId="20" xfId="160" applyNumberFormat="1" applyFont="1" applyFill="1" applyBorder="1"/>
    <xf numFmtId="43" fontId="10" fillId="0" borderId="0" xfId="160" applyFont="1" applyFill="1" applyAlignment="1">
      <alignment horizontal="center"/>
    </xf>
    <xf numFmtId="43" fontId="10" fillId="0" borderId="20" xfId="160" applyFont="1" applyFill="1" applyBorder="1" applyAlignment="1">
      <alignment horizontal="center"/>
    </xf>
    <xf numFmtId="43" fontId="10" fillId="0" borderId="0" xfId="160" applyFont="1" applyFill="1" applyBorder="1" applyAlignment="1">
      <alignment horizontal="center"/>
    </xf>
    <xf numFmtId="190" fontId="10" fillId="0" borderId="0" xfId="160" applyNumberFormat="1" applyFont="1" applyFill="1" applyAlignment="1">
      <alignment horizontal="center"/>
    </xf>
    <xf numFmtId="190" fontId="10" fillId="0" borderId="22" xfId="160" applyNumberFormat="1" applyFont="1" applyFill="1" applyBorder="1"/>
    <xf numFmtId="197" fontId="10" fillId="0" borderId="0" xfId="0" applyNumberFormat="1" applyFont="1" applyFill="1" applyProtection="1"/>
    <xf numFmtId="0" fontId="10" fillId="0" borderId="0" xfId="0" applyFont="1" applyFill="1" applyProtection="1"/>
    <xf numFmtId="190" fontId="10" fillId="0" borderId="0" xfId="127" applyNumberFormat="1" applyFont="1" applyFill="1"/>
    <xf numFmtId="43" fontId="10" fillId="0" borderId="0" xfId="127" applyFont="1" applyFill="1"/>
    <xf numFmtId="193" fontId="10" fillId="0" borderId="0" xfId="0" applyNumberFormat="1" applyFont="1" applyFill="1" applyProtection="1"/>
    <xf numFmtId="190" fontId="10" fillId="0" borderId="0" xfId="127" applyNumberFormat="1" applyFont="1" applyFill="1" applyBorder="1"/>
    <xf numFmtId="39" fontId="10" fillId="0" borderId="0" xfId="127" applyNumberFormat="1" applyFont="1" applyFill="1"/>
    <xf numFmtId="39" fontId="10" fillId="0" borderId="21" xfId="127" applyNumberFormat="1" applyFont="1" applyFill="1" applyBorder="1"/>
    <xf numFmtId="37" fontId="10" fillId="0" borderId="0" xfId="0" applyNumberFormat="1" applyFont="1" applyFill="1" applyAlignment="1">
      <alignment horizontal="center"/>
    </xf>
    <xf numFmtId="39" fontId="10" fillId="0" borderId="0" xfId="0" applyNumberFormat="1" applyFont="1" applyFill="1" applyAlignment="1">
      <alignment horizontal="center"/>
    </xf>
    <xf numFmtId="37" fontId="10" fillId="0" borderId="0" xfId="0" applyNumberFormat="1" applyFont="1" applyFill="1"/>
    <xf numFmtId="39" fontId="10" fillId="0" borderId="0" xfId="0" applyNumberFormat="1" applyFont="1" applyFill="1"/>
    <xf numFmtId="43" fontId="10" fillId="0" borderId="0" xfId="121" applyFont="1" applyFill="1"/>
    <xf numFmtId="43" fontId="10" fillId="0" borderId="21" xfId="127" applyFont="1" applyFill="1" applyBorder="1"/>
    <xf numFmtId="190" fontId="10" fillId="0" borderId="0" xfId="3814" applyNumberFormat="1" applyFont="1" applyAlignment="1">
      <alignment horizontal="center"/>
    </xf>
    <xf numFmtId="190" fontId="10" fillId="0" borderId="0" xfId="2730" applyNumberFormat="1" applyFont="1"/>
    <xf numFmtId="190" fontId="10" fillId="0" borderId="0" xfId="3813" applyNumberFormat="1" applyFont="1"/>
    <xf numFmtId="0" fontId="10" fillId="0" borderId="0" xfId="0" applyFont="1" applyFill="1"/>
    <xf numFmtId="190" fontId="10" fillId="0" borderId="21" xfId="160" applyNumberFormat="1" applyFont="1" applyFill="1" applyBorder="1"/>
    <xf numFmtId="43" fontId="10" fillId="0" borderId="0" xfId="160" applyFont="1" applyFill="1"/>
    <xf numFmtId="39" fontId="10" fillId="0" borderId="0" xfId="160" applyNumberFormat="1" applyFont="1" applyFill="1"/>
    <xf numFmtId="43" fontId="10" fillId="0" borderId="22" xfId="121" applyFont="1" applyFill="1" applyBorder="1"/>
    <xf numFmtId="43" fontId="10" fillId="0" borderId="20" xfId="121" applyFont="1" applyFill="1" applyBorder="1"/>
    <xf numFmtId="43" fontId="10" fillId="0" borderId="0" xfId="160" applyFont="1" applyFill="1" applyBorder="1"/>
    <xf numFmtId="39" fontId="10" fillId="0" borderId="0" xfId="3813" applyNumberFormat="1" applyFont="1"/>
    <xf numFmtId="194" fontId="10" fillId="0" borderId="0" xfId="3745" applyNumberFormat="1" applyFont="1"/>
    <xf numFmtId="39" fontId="10" fillId="0" borderId="0" xfId="3745" applyNumberFormat="1" applyFont="1"/>
    <xf numFmtId="40" fontId="10" fillId="0" borderId="0" xfId="0" applyNumberFormat="1" applyFont="1" applyFill="1" applyProtection="1"/>
    <xf numFmtId="39" fontId="10" fillId="0" borderId="22" xfId="3813" applyNumberFormat="1" applyFont="1" applyBorder="1"/>
    <xf numFmtId="39" fontId="10" fillId="0" borderId="20" xfId="3813" applyNumberFormat="1" applyFont="1" applyBorder="1"/>
    <xf numFmtId="43" fontId="10" fillId="0" borderId="0" xfId="141" applyFont="1" applyFill="1"/>
    <xf numFmtId="43" fontId="10" fillId="0" borderId="6" xfId="141" applyFont="1" applyFill="1" applyBorder="1"/>
    <xf numFmtId="199" fontId="10" fillId="0" borderId="0" xfId="141" applyNumberFormat="1" applyFont="1" applyFill="1"/>
    <xf numFmtId="0" fontId="10" fillId="0" borderId="0" xfId="0" applyFont="1" applyFill="1" applyAlignment="1">
      <alignment horizontal="center"/>
    </xf>
    <xf numFmtId="0" fontId="10" fillId="0" borderId="0" xfId="0" applyFont="1"/>
    <xf numFmtId="194" fontId="10" fillId="0" borderId="0" xfId="2765" applyNumberFormat="1" applyFont="1"/>
    <xf numFmtId="0" fontId="10" fillId="0" borderId="0" xfId="2765" applyFont="1"/>
    <xf numFmtId="195" fontId="10" fillId="0" borderId="0" xfId="0" applyNumberFormat="1" applyFont="1" applyFill="1" applyProtection="1"/>
    <xf numFmtId="194" fontId="10" fillId="0" borderId="0" xfId="0" applyNumberFormat="1" applyFont="1" applyFill="1" applyProtection="1"/>
    <xf numFmtId="0" fontId="10" fillId="0" borderId="0" xfId="0" applyFont="1" applyFill="1" applyAlignment="1" applyProtection="1">
      <alignment horizontal="justify"/>
    </xf>
    <xf numFmtId="0" fontId="89" fillId="0" borderId="0" xfId="0" applyFont="1" applyFill="1" applyProtection="1"/>
    <xf numFmtId="37" fontId="10" fillId="0" borderId="0" xfId="0" applyNumberFormat="1" applyFont="1" applyFill="1" applyAlignment="1" applyProtection="1">
      <alignment horizontal="left"/>
    </xf>
    <xf numFmtId="196" fontId="10" fillId="0" borderId="0" xfId="0" applyNumberFormat="1" applyFont="1" applyFill="1" applyProtection="1"/>
    <xf numFmtId="39" fontId="10" fillId="0" borderId="0" xfId="0" applyNumberFormat="1" applyFont="1" applyFill="1" applyProtection="1"/>
    <xf numFmtId="0" fontId="10" fillId="0" borderId="0" xfId="0" applyFont="1" applyFill="1" applyAlignment="1" applyProtection="1">
      <alignment horizontal="left"/>
    </xf>
    <xf numFmtId="0" fontId="14" fillId="0" borderId="0" xfId="0" applyFont="1" applyFill="1" applyProtection="1"/>
    <xf numFmtId="194" fontId="10" fillId="0" borderId="0" xfId="3814" applyNumberFormat="1" applyFont="1" applyAlignment="1">
      <alignment horizontal="left"/>
    </xf>
    <xf numFmtId="190" fontId="10" fillId="0" borderId="0" xfId="160" applyNumberFormat="1" applyFont="1" applyFill="1" applyBorder="1" applyAlignment="1">
      <alignment horizontal="center"/>
    </xf>
    <xf numFmtId="191" fontId="10" fillId="0" borderId="0" xfId="0" applyNumberFormat="1" applyFont="1" applyFill="1" applyProtection="1"/>
    <xf numFmtId="3" fontId="10" fillId="0" borderId="0" xfId="0" applyNumberFormat="1" applyFont="1" applyFill="1" applyAlignment="1" applyProtection="1">
      <alignment horizontal="right" wrapText="1"/>
    </xf>
    <xf numFmtId="0" fontId="10" fillId="0" borderId="0" xfId="0" applyFont="1" applyFill="1" applyAlignment="1" applyProtection="1">
      <alignment horizontal="center" wrapText="1"/>
    </xf>
    <xf numFmtId="37" fontId="10" fillId="0" borderId="0" xfId="0" applyNumberFormat="1" applyFont="1" applyFill="1" applyProtection="1"/>
    <xf numFmtId="0" fontId="10" fillId="0" borderId="0" xfId="0" applyFont="1" applyFill="1" applyAlignment="1" applyProtection="1">
      <alignment horizontal="right"/>
    </xf>
    <xf numFmtId="192" fontId="10" fillId="0" borderId="0" xfId="0" applyNumberFormat="1" applyFont="1" applyFill="1" applyAlignment="1" applyProtection="1">
      <alignment horizontal="left"/>
    </xf>
    <xf numFmtId="192" fontId="10" fillId="0" borderId="0" xfId="0" applyNumberFormat="1" applyFont="1" applyFill="1" applyAlignment="1" applyProtection="1">
      <alignment wrapText="1"/>
    </xf>
    <xf numFmtId="194" fontId="10" fillId="0" borderId="0" xfId="0" applyNumberFormat="1" applyFont="1" applyFill="1" applyAlignment="1" applyProtection="1">
      <alignment horizontal="left" indent="4"/>
    </xf>
    <xf numFmtId="43" fontId="10" fillId="0" borderId="0" xfId="452" applyFont="1" applyFill="1" applyBorder="1"/>
    <xf numFmtId="43" fontId="10" fillId="0" borderId="20" xfId="452" applyFont="1" applyFill="1" applyBorder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43" fontId="10" fillId="0" borderId="21" xfId="473" applyFont="1" applyFill="1" applyBorder="1"/>
    <xf numFmtId="2" fontId="2" fillId="0" borderId="0" xfId="0" applyNumberFormat="1" applyFont="1" applyFill="1" applyAlignment="1" applyProtection="1">
      <alignment horizontal="center"/>
    </xf>
    <xf numFmtId="43" fontId="10" fillId="0" borderId="0" xfId="0" applyNumberFormat="1" applyFont="1" applyFill="1" applyAlignment="1" applyProtection="1">
      <alignment horizontal="center"/>
    </xf>
    <xf numFmtId="43" fontId="10" fillId="0" borderId="20" xfId="160" applyFont="1" applyFill="1" applyBorder="1"/>
    <xf numFmtId="9" fontId="10" fillId="0" borderId="0" xfId="3818" applyFont="1" applyFill="1" applyAlignment="1">
      <alignment horizontal="center"/>
    </xf>
    <xf numFmtId="43" fontId="10" fillId="0" borderId="20" xfId="127" applyFont="1" applyFill="1" applyBorder="1"/>
    <xf numFmtId="39" fontId="10" fillId="0" borderId="23" xfId="3745" applyNumberFormat="1" applyFont="1" applyBorder="1"/>
    <xf numFmtId="43" fontId="10" fillId="0" borderId="23" xfId="127" applyFont="1" applyFill="1" applyBorder="1"/>
    <xf numFmtId="0" fontId="14" fillId="0" borderId="0" xfId="2765" applyFont="1"/>
    <xf numFmtId="191" fontId="10" fillId="0" borderId="0" xfId="0" applyNumberFormat="1" applyFont="1" applyFill="1" applyAlignment="1" applyProtection="1">
      <alignment horizontal="center"/>
    </xf>
    <xf numFmtId="195" fontId="10" fillId="0" borderId="0" xfId="0" applyNumberFormat="1" applyFont="1" applyFill="1" applyAlignment="1" applyProtection="1">
      <alignment horizontal="center"/>
    </xf>
    <xf numFmtId="192" fontId="10" fillId="0" borderId="0" xfId="0" applyNumberFormat="1" applyFont="1" applyFill="1" applyAlignment="1" applyProtection="1">
      <alignment horizontal="center"/>
    </xf>
    <xf numFmtId="39" fontId="10" fillId="0" borderId="0" xfId="160" applyNumberFormat="1" applyFont="1" applyFill="1" applyBorder="1"/>
    <xf numFmtId="195" fontId="2" fillId="0" borderId="21" xfId="0" applyNumberFormat="1" applyFont="1" applyFill="1" applyBorder="1" applyProtection="1"/>
    <xf numFmtId="43" fontId="10" fillId="0" borderId="0" xfId="127" applyFont="1" applyFill="1" applyBorder="1"/>
    <xf numFmtId="43" fontId="10" fillId="0" borderId="22" xfId="160" applyFont="1" applyFill="1" applyBorder="1"/>
    <xf numFmtId="190" fontId="10" fillId="0" borderId="23" xfId="160" applyNumberFormat="1" applyFont="1" applyFill="1" applyBorder="1"/>
    <xf numFmtId="197" fontId="10" fillId="0" borderId="0" xfId="0" applyNumberFormat="1" applyFont="1" applyFill="1" applyAlignment="1" applyProtection="1">
      <alignment horizontal="center"/>
    </xf>
    <xf numFmtId="194" fontId="2" fillId="0" borderId="0" xfId="0" applyNumberFormat="1" applyFont="1" applyFill="1" applyProtection="1"/>
    <xf numFmtId="197" fontId="10" fillId="0" borderId="0" xfId="127" applyNumberFormat="1" applyFont="1" applyFill="1"/>
    <xf numFmtId="43" fontId="10" fillId="0" borderId="0" xfId="121" applyFont="1" applyFill="1" applyBorder="1"/>
    <xf numFmtId="0" fontId="10" fillId="0" borderId="0" xfId="2765" applyFont="1" applyAlignment="1">
      <alignment horizontal="center"/>
    </xf>
    <xf numFmtId="0" fontId="2" fillId="0" borderId="0" xfId="0" applyFont="1" applyFill="1" applyAlignment="1" applyProtection="1">
      <alignment wrapText="1"/>
    </xf>
    <xf numFmtId="43" fontId="10" fillId="0" borderId="21" xfId="127" applyFont="1" applyFill="1" applyBorder="1" applyAlignment="1">
      <alignment horizontal="center"/>
    </xf>
    <xf numFmtId="43" fontId="10" fillId="0" borderId="21" xfId="121" applyFont="1" applyFill="1" applyBorder="1"/>
    <xf numFmtId="191" fontId="14" fillId="0" borderId="0" xfId="0" applyNumberFormat="1" applyFont="1" applyFill="1" applyProtection="1"/>
    <xf numFmtId="43" fontId="10" fillId="0" borderId="0" xfId="127" applyFont="1" applyFill="1" applyBorder="1" applyAlignment="1">
      <alignment horizontal="center"/>
    </xf>
    <xf numFmtId="194" fontId="10" fillId="0" borderId="0" xfId="0" quotePrefix="1" applyNumberFormat="1" applyFont="1" applyFill="1" applyAlignment="1">
      <alignment horizontal="center"/>
    </xf>
    <xf numFmtId="194" fontId="10" fillId="0" borderId="21" xfId="0" quotePrefix="1" applyNumberFormat="1" applyFont="1" applyFill="1" applyBorder="1" applyAlignment="1">
      <alignment horizontal="center" vertical="center"/>
    </xf>
    <xf numFmtId="194" fontId="10" fillId="0" borderId="0" xfId="0" quotePrefix="1" applyNumberFormat="1" applyFont="1" applyFill="1" applyAlignment="1">
      <alignment horizontal="center" vertical="center"/>
    </xf>
    <xf numFmtId="0" fontId="102" fillId="0" borderId="0" xfId="0" applyFont="1"/>
    <xf numFmtId="0" fontId="2" fillId="0" borderId="21" xfId="0" quotePrefix="1" applyFont="1" applyFill="1" applyBorder="1" applyAlignment="1" applyProtection="1">
      <alignment horizontal="center"/>
    </xf>
    <xf numFmtId="0" fontId="2" fillId="0" borderId="0" xfId="0" quotePrefix="1" applyFont="1" applyFill="1" applyProtection="1"/>
    <xf numFmtId="43" fontId="10" fillId="0" borderId="0" xfId="141" applyFont="1" applyFill="1" applyBorder="1"/>
    <xf numFmtId="194" fontId="10" fillId="0" borderId="0" xfId="473" applyNumberFormat="1" applyFont="1" applyFill="1" applyBorder="1"/>
    <xf numFmtId="194" fontId="7" fillId="0" borderId="0" xfId="0" applyNumberFormat="1" applyFont="1" applyFill="1"/>
    <xf numFmtId="189" fontId="10" fillId="0" borderId="21" xfId="160" applyNumberFormat="1" applyFont="1" applyFill="1" applyBorder="1" applyAlignment="1">
      <alignment horizontal="center"/>
    </xf>
    <xf numFmtId="189" fontId="10" fillId="0" borderId="0" xfId="160" applyNumberFormat="1" applyFont="1" applyFill="1" applyBorder="1" applyAlignment="1">
      <alignment horizontal="center"/>
    </xf>
    <xf numFmtId="43" fontId="10" fillId="0" borderId="0" xfId="141" applyFont="1" applyFill="1" applyBorder="1" applyAlignment="1">
      <alignment horizontal="center"/>
    </xf>
    <xf numFmtId="43" fontId="103" fillId="0" borderId="0" xfId="141" applyFont="1" applyFill="1"/>
    <xf numFmtId="10" fontId="10" fillId="0" borderId="0" xfId="3840" applyNumberFormat="1" applyFont="1" applyFill="1"/>
    <xf numFmtId="0" fontId="0" fillId="0" borderId="0" xfId="0"/>
    <xf numFmtId="0" fontId="2" fillId="0" borderId="6" xfId="0" quotePrefix="1" applyFont="1" applyFill="1" applyBorder="1" applyAlignment="1" applyProtection="1">
      <alignment horizontal="center"/>
    </xf>
    <xf numFmtId="43" fontId="10" fillId="0" borderId="0" xfId="3841" applyFont="1" applyFill="1"/>
    <xf numFmtId="233" fontId="10" fillId="0" borderId="21" xfId="473" applyNumberFormat="1" applyFont="1" applyFill="1" applyBorder="1"/>
    <xf numFmtId="235" fontId="10" fillId="0" borderId="0" xfId="473" applyNumberFormat="1" applyFont="1" applyFill="1"/>
    <xf numFmtId="43" fontId="10" fillId="0" borderId="0" xfId="473" applyFont="1" applyFill="1" applyAlignment="1"/>
    <xf numFmtId="43" fontId="10" fillId="0" borderId="0" xfId="3841" applyFont="1" applyFill="1" applyBorder="1"/>
    <xf numFmtId="236" fontId="10" fillId="0" borderId="21" xfId="121" applyNumberFormat="1" applyFont="1" applyFill="1" applyBorder="1"/>
    <xf numFmtId="190" fontId="10" fillId="0" borderId="21" xfId="0" applyNumberFormat="1" applyFont="1" applyFill="1" applyBorder="1"/>
    <xf numFmtId="191" fontId="10" fillId="0" borderId="0" xfId="3813" applyNumberFormat="1" applyFont="1"/>
    <xf numFmtId="39" fontId="10" fillId="0" borderId="21" xfId="160" applyNumberFormat="1" applyFont="1" applyFill="1" applyBorder="1"/>
    <xf numFmtId="39" fontId="10" fillId="0" borderId="20" xfId="141" applyNumberFormat="1" applyFont="1" applyFill="1" applyBorder="1"/>
    <xf numFmtId="39" fontId="10" fillId="0" borderId="0" xfId="141" applyNumberFormat="1" applyFont="1" applyFill="1"/>
    <xf numFmtId="190" fontId="10" fillId="0" borderId="0" xfId="3745" applyNumberFormat="1" applyFont="1"/>
    <xf numFmtId="190" fontId="101" fillId="0" borderId="0" xfId="3745" applyNumberFormat="1" applyFont="1"/>
    <xf numFmtId="15" fontId="10" fillId="0" borderId="0" xfId="0" quotePrefix="1" applyNumberFormat="1" applyFont="1" applyFill="1" applyAlignment="1">
      <alignment horizontal="center"/>
    </xf>
    <xf numFmtId="0" fontId="10" fillId="0" borderId="0" xfId="0" quotePrefix="1" applyFont="1" applyFill="1" applyAlignment="1">
      <alignment horizontal="center"/>
    </xf>
    <xf numFmtId="39" fontId="10" fillId="0" borderId="0" xfId="473" applyNumberFormat="1" applyFont="1" applyFill="1" applyBorder="1"/>
    <xf numFmtId="39" fontId="10" fillId="0" borderId="21" xfId="0" applyNumberFormat="1" applyFont="1" applyFill="1" applyBorder="1"/>
    <xf numFmtId="43" fontId="105" fillId="0" borderId="22" xfId="127" applyFont="1" applyFill="1" applyBorder="1"/>
    <xf numFmtId="233" fontId="105" fillId="0" borderId="21" xfId="127" applyNumberFormat="1" applyFont="1" applyFill="1" applyBorder="1"/>
    <xf numFmtId="43" fontId="10" fillId="0" borderId="20" xfId="3841" applyFont="1" applyFill="1" applyBorder="1"/>
    <xf numFmtId="0" fontId="10" fillId="0" borderId="0" xfId="0" applyFont="1" applyFill="1" applyAlignment="1">
      <alignment horizontal="left"/>
    </xf>
    <xf numFmtId="39" fontId="10" fillId="0" borderId="0" xfId="141" applyNumberFormat="1" applyFont="1" applyFill="1" applyBorder="1"/>
    <xf numFmtId="0" fontId="10" fillId="0" borderId="0" xfId="0" quotePrefix="1" applyFont="1" applyFill="1" applyAlignment="1">
      <alignment horizontal="left"/>
    </xf>
    <xf numFmtId="43" fontId="2" fillId="0" borderId="0" xfId="122" applyFont="1" applyAlignment="1">
      <alignment vertical="center"/>
    </xf>
    <xf numFmtId="43" fontId="2" fillId="0" borderId="0" xfId="122" applyFont="1" applyBorder="1" applyAlignment="1">
      <alignment vertical="center"/>
    </xf>
    <xf numFmtId="43" fontId="10" fillId="0" borderId="23" xfId="121" applyFont="1" applyFill="1" applyBorder="1"/>
    <xf numFmtId="0" fontId="106" fillId="0" borderId="0" xfId="0" applyFont="1" applyFill="1"/>
    <xf numFmtId="0" fontId="106" fillId="0" borderId="0" xfId="0" applyFont="1"/>
    <xf numFmtId="37" fontId="106" fillId="0" borderId="0" xfId="0" applyNumberFormat="1" applyFont="1" applyFill="1"/>
    <xf numFmtId="39" fontId="10" fillId="0" borderId="0" xfId="160" applyNumberFormat="1" applyFont="1" applyFill="1" applyAlignment="1"/>
    <xf numFmtId="10" fontId="10" fillId="0" borderId="0" xfId="160" applyNumberFormat="1" applyFont="1" applyFill="1"/>
    <xf numFmtId="37" fontId="10" fillId="0" borderId="0" xfId="3745" applyNumberFormat="1" applyFont="1"/>
    <xf numFmtId="0" fontId="103" fillId="0" borderId="0" xfId="0" applyFont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110" fillId="0" borderId="0" xfId="0" applyFont="1" applyFill="1" applyProtection="1"/>
    <xf numFmtId="43" fontId="10" fillId="0" borderId="20" xfId="3841" applyFont="1" applyFill="1" applyBorder="1" applyAlignment="1">
      <alignment horizontal="right"/>
    </xf>
    <xf numFmtId="2" fontId="10" fillId="0" borderId="0" xfId="0" applyNumberFormat="1" applyFont="1" applyFill="1" applyAlignment="1">
      <alignment horizontal="center" vertical="center"/>
    </xf>
    <xf numFmtId="2" fontId="10" fillId="0" borderId="0" xfId="160" applyNumberFormat="1" applyFont="1" applyFill="1" applyAlignment="1">
      <alignment horizontal="center" vertical="center"/>
    </xf>
    <xf numFmtId="43" fontId="10" fillId="0" borderId="0" xfId="160" applyFont="1" applyFill="1" applyAlignment="1">
      <alignment horizontal="center" vertical="center"/>
    </xf>
    <xf numFmtId="43" fontId="10" fillId="0" borderId="0" xfId="160" applyFont="1" applyFill="1" applyAlignment="1">
      <alignment vertical="center"/>
    </xf>
    <xf numFmtId="43" fontId="10" fillId="0" borderId="0" xfId="473" applyFont="1" applyFill="1" applyAlignment="1">
      <alignment horizontal="center"/>
    </xf>
    <xf numFmtId="39" fontId="10" fillId="0" borderId="0" xfId="0" quotePrefix="1" applyNumberFormat="1" applyFont="1" applyFill="1" applyAlignment="1">
      <alignment horizontal="center"/>
    </xf>
    <xf numFmtId="194" fontId="10" fillId="45" borderId="0" xfId="0" applyNumberFormat="1" applyFont="1" applyFill="1"/>
    <xf numFmtId="43" fontId="10" fillId="0" borderId="0" xfId="473" applyFont="1" applyFill="1" applyBorder="1" applyAlignment="1"/>
    <xf numFmtId="0" fontId="110" fillId="0" borderId="0" xfId="0" applyFont="1" applyFill="1"/>
    <xf numFmtId="0" fontId="109" fillId="0" borderId="0" xfId="0" applyFont="1" applyFill="1"/>
    <xf numFmtId="194" fontId="14" fillId="0" borderId="0" xfId="0" applyNumberFormat="1" applyFont="1" applyFill="1"/>
    <xf numFmtId="191" fontId="10" fillId="0" borderId="0" xfId="0" applyNumberFormat="1" applyFont="1" applyFill="1" applyAlignment="1" applyProtection="1">
      <alignment vertical="center"/>
    </xf>
    <xf numFmtId="43" fontId="10" fillId="0" borderId="0" xfId="0" applyNumberFormat="1" applyFont="1" applyFill="1" applyAlignment="1">
      <alignment horizontal="center" vertical="center"/>
    </xf>
    <xf numFmtId="39" fontId="10" fillId="0" borderId="0" xfId="160" applyNumberFormat="1" applyFont="1" applyFill="1" applyBorder="1" applyAlignment="1"/>
    <xf numFmtId="0" fontId="0" fillId="0" borderId="0" xfId="0" applyFill="1"/>
    <xf numFmtId="189" fontId="10" fillId="0" borderId="23" xfId="127" applyNumberFormat="1" applyFont="1" applyFill="1" applyBorder="1"/>
    <xf numFmtId="0" fontId="7" fillId="0" borderId="0" xfId="0" applyFont="1"/>
    <xf numFmtId="237" fontId="10" fillId="0" borderId="0" xfId="3842" applyNumberFormat="1" applyFont="1" applyFill="1"/>
    <xf numFmtId="0" fontId="2" fillId="0" borderId="0" xfId="0" quotePrefix="1" applyFont="1" applyFill="1" applyAlignment="1" applyProtection="1">
      <alignment horizontal="center"/>
    </xf>
    <xf numFmtId="0" fontId="14" fillId="0" borderId="0" xfId="0" applyFont="1" applyFill="1"/>
    <xf numFmtId="0" fontId="10" fillId="0" borderId="0" xfId="0" applyFont="1" applyFill="1" applyAlignment="1">
      <alignment horizontal="center" vertical="center" wrapText="1"/>
    </xf>
    <xf numFmtId="235" fontId="10" fillId="0" borderId="0" xfId="121" applyNumberFormat="1" applyFont="1" applyFill="1"/>
    <xf numFmtId="43" fontId="10" fillId="0" borderId="21" xfId="160" applyFont="1" applyFill="1" applyBorder="1" applyAlignment="1">
      <alignment horizontal="center"/>
    </xf>
    <xf numFmtId="192" fontId="10" fillId="0" borderId="0" xfId="0" applyNumberFormat="1" applyFont="1" applyFill="1" applyAlignment="1" applyProtection="1">
      <alignment horizontal="center" wrapText="1"/>
    </xf>
    <xf numFmtId="0" fontId="102" fillId="0" borderId="0" xfId="0" quotePrefix="1" applyFont="1"/>
    <xf numFmtId="0" fontId="10" fillId="0" borderId="0" xfId="0" quotePrefix="1" applyFont="1" applyFill="1" applyProtection="1"/>
    <xf numFmtId="0" fontId="10" fillId="0" borderId="0" xfId="0" quotePrefix="1" applyFont="1" applyFill="1"/>
    <xf numFmtId="0" fontId="14" fillId="0" borderId="0" xfId="0" quotePrefix="1" applyFont="1" applyFill="1" applyAlignment="1" applyProtection="1">
      <alignment horizontal="left"/>
    </xf>
    <xf numFmtId="0" fontId="3" fillId="0" borderId="0" xfId="0" quotePrefix="1" applyFont="1" applyFill="1" applyProtection="1"/>
    <xf numFmtId="0" fontId="14" fillId="0" borderId="0" xfId="0" quotePrefix="1" applyFont="1" applyFill="1" applyProtection="1"/>
    <xf numFmtId="39" fontId="10" fillId="0" borderId="0" xfId="0" quotePrefix="1" applyNumberFormat="1" applyFont="1" applyFill="1" applyProtection="1"/>
    <xf numFmtId="43" fontId="10" fillId="0" borderId="0" xfId="121" quotePrefix="1" applyFont="1" applyFill="1" applyBorder="1" applyAlignment="1"/>
    <xf numFmtId="39" fontId="10" fillId="0" borderId="0" xfId="121" applyNumberFormat="1" applyFont="1" applyFill="1" applyBorder="1"/>
    <xf numFmtId="43" fontId="10" fillId="0" borderId="21" xfId="121" quotePrefix="1" applyFont="1" applyFill="1" applyBorder="1" applyAlignment="1"/>
    <xf numFmtId="43" fontId="10" fillId="0" borderId="0" xfId="2505" applyNumberFormat="1" applyFont="1" applyFill="1" applyAlignment="1">
      <alignment horizontal="center"/>
    </xf>
    <xf numFmtId="43" fontId="10" fillId="0" borderId="21" xfId="2505" applyNumberFormat="1" applyFont="1" applyFill="1" applyBorder="1" applyAlignment="1">
      <alignment horizontal="center"/>
    </xf>
    <xf numFmtId="0" fontId="10" fillId="45" borderId="0" xfId="0" applyFont="1" applyFill="1"/>
    <xf numFmtId="0" fontId="111" fillId="0" borderId="0" xfId="0" applyFont="1" applyFill="1"/>
    <xf numFmtId="43" fontId="10" fillId="0" borderId="0" xfId="2505" applyNumberFormat="1" applyFont="1" applyFill="1" applyBorder="1" applyAlignment="1">
      <alignment horizontal="center"/>
    </xf>
    <xf numFmtId="43" fontId="10" fillId="0" borderId="0" xfId="121" applyFont="1" applyFill="1" applyAlignment="1">
      <alignment horizontal="center"/>
    </xf>
    <xf numFmtId="43" fontId="10" fillId="0" borderId="0" xfId="121" applyFont="1" applyFill="1" applyAlignment="1"/>
    <xf numFmtId="234" fontId="10" fillId="0" borderId="0" xfId="121" quotePrefix="1" applyNumberFormat="1" applyFont="1" applyFill="1" applyBorder="1" applyAlignment="1"/>
    <xf numFmtId="0" fontId="10" fillId="0" borderId="0" xfId="0" applyFont="1" applyAlignment="1">
      <alignment horizontal="center"/>
    </xf>
    <xf numFmtId="43" fontId="10" fillId="0" borderId="0" xfId="121" quotePrefix="1" applyFont="1" applyFill="1" applyBorder="1" applyAlignment="1">
      <alignment horizontal="right"/>
    </xf>
    <xf numFmtId="43" fontId="10" fillId="0" borderId="0" xfId="121" applyFont="1" applyFill="1" applyBorder="1" applyAlignment="1">
      <alignment horizontal="right"/>
    </xf>
    <xf numFmtId="39" fontId="10" fillId="0" borderId="0" xfId="0" quotePrefix="1" applyNumberFormat="1" applyFont="1" applyFill="1"/>
    <xf numFmtId="0" fontId="14" fillId="0" borderId="0" xfId="0" quotePrefix="1" applyFont="1" applyFill="1"/>
    <xf numFmtId="0" fontId="10" fillId="0" borderId="21" xfId="127" quotePrefix="1" applyNumberFormat="1" applyFont="1" applyFill="1" applyBorder="1" applyAlignment="1">
      <alignment horizontal="center"/>
    </xf>
    <xf numFmtId="43" fontId="10" fillId="0" borderId="20" xfId="0" applyNumberFormat="1" applyFont="1" applyFill="1" applyBorder="1"/>
    <xf numFmtId="43" fontId="10" fillId="0" borderId="0" xfId="0" applyNumberFormat="1" applyFont="1" applyFill="1"/>
    <xf numFmtId="0" fontId="10" fillId="0" borderId="0" xfId="127" quotePrefix="1" applyNumberFormat="1" applyFont="1" applyFill="1" applyBorder="1" applyAlignment="1">
      <alignment horizontal="center"/>
    </xf>
    <xf numFmtId="43" fontId="105" fillId="0" borderId="0" xfId="127" applyFont="1" applyFill="1" applyBorder="1"/>
    <xf numFmtId="43" fontId="10" fillId="0" borderId="0" xfId="121" applyFont="1" applyFill="1" applyBorder="1" applyAlignment="1"/>
    <xf numFmtId="0" fontId="10" fillId="0" borderId="0" xfId="160" quotePrefix="1" applyNumberFormat="1" applyFont="1" applyFill="1" applyBorder="1" applyAlignment="1">
      <alignment horizontal="center"/>
    </xf>
    <xf numFmtId="190" fontId="10" fillId="0" borderId="0" xfId="0" applyNumberFormat="1" applyFont="1"/>
    <xf numFmtId="0" fontId="10" fillId="0" borderId="21" xfId="0" applyFont="1" applyFill="1" applyBorder="1" applyAlignment="1">
      <alignment horizontal="center"/>
    </xf>
    <xf numFmtId="0" fontId="14" fillId="0" borderId="0" xfId="0" applyFont="1"/>
    <xf numFmtId="194" fontId="10" fillId="0" borderId="0" xfId="0" applyNumberFormat="1" applyFont="1"/>
    <xf numFmtId="0" fontId="2" fillId="0" borderId="0" xfId="0" applyFont="1" applyFill="1"/>
    <xf numFmtId="43" fontId="10" fillId="0" borderId="20" xfId="0" applyNumberFormat="1" applyFont="1" applyBorder="1"/>
    <xf numFmtId="0" fontId="3" fillId="0" borderId="0" xfId="0" applyFont="1" applyFill="1"/>
    <xf numFmtId="39" fontId="10" fillId="0" borderId="0" xfId="2729" applyNumberFormat="1" applyFont="1"/>
    <xf numFmtId="195" fontId="14" fillId="0" borderId="0" xfId="0" applyNumberFormat="1" applyFont="1" applyFill="1" applyProtection="1"/>
    <xf numFmtId="43" fontId="10" fillId="0" borderId="23" xfId="0" applyNumberFormat="1" applyFont="1" applyBorder="1"/>
    <xf numFmtId="43" fontId="10" fillId="0" borderId="0" xfId="0" applyNumberFormat="1" applyFont="1"/>
    <xf numFmtId="191" fontId="3" fillId="0" borderId="0" xfId="0" quotePrefix="1" applyNumberFormat="1" applyFont="1" applyFill="1" applyProtection="1"/>
    <xf numFmtId="197" fontId="10" fillId="0" borderId="23" xfId="127" applyNumberFormat="1" applyFont="1" applyFill="1" applyBorder="1"/>
    <xf numFmtId="43" fontId="10" fillId="0" borderId="22" xfId="127" applyFont="1" applyFill="1" applyBorder="1"/>
    <xf numFmtId="238" fontId="10" fillId="0" borderId="0" xfId="16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 wrapText="1"/>
    </xf>
    <xf numFmtId="0" fontId="8" fillId="0" borderId="0" xfId="2893" applyFill="1" applyProtection="1"/>
    <xf numFmtId="0" fontId="2" fillId="0" borderId="0" xfId="2893" applyFont="1" applyFill="1" applyProtection="1"/>
    <xf numFmtId="191" fontId="10" fillId="0" borderId="0" xfId="2893" applyNumberFormat="1" applyFont="1" applyFill="1" applyProtection="1"/>
    <xf numFmtId="0" fontId="89" fillId="0" borderId="0" xfId="2893" applyFont="1" applyFill="1" applyProtection="1"/>
    <xf numFmtId="0" fontId="10" fillId="0" borderId="0" xfId="2893" applyFont="1" applyFill="1" applyProtection="1"/>
    <xf numFmtId="194" fontId="10" fillId="0" borderId="0" xfId="2893" applyNumberFormat="1" applyFont="1" applyFill="1"/>
    <xf numFmtId="0" fontId="10" fillId="0" borderId="0" xfId="2893" applyFont="1" applyFill="1"/>
    <xf numFmtId="0" fontId="10" fillId="0" borderId="0" xfId="2893" applyFont="1" applyFill="1" applyAlignment="1" applyProtection="1">
      <alignment horizontal="left"/>
    </xf>
    <xf numFmtId="192" fontId="10" fillId="0" borderId="0" xfId="2893" applyNumberFormat="1" applyFont="1" applyFill="1" applyProtection="1"/>
    <xf numFmtId="0" fontId="3" fillId="0" borderId="0" xfId="2893" quotePrefix="1" applyFont="1" applyFill="1" applyProtection="1"/>
    <xf numFmtId="0" fontId="2" fillId="0" borderId="0" xfId="2893" quotePrefix="1" applyFont="1" applyFill="1" applyProtection="1"/>
    <xf numFmtId="194" fontId="10" fillId="0" borderId="0" xfId="2765" applyNumberFormat="1" applyFont="1" applyAlignment="1">
      <alignment horizontal="center"/>
    </xf>
    <xf numFmtId="43" fontId="10" fillId="0" borderId="6" xfId="160" applyFont="1" applyFill="1" applyBorder="1"/>
    <xf numFmtId="190" fontId="10" fillId="0" borderId="21" xfId="3745" applyNumberFormat="1" applyFont="1" applyBorder="1"/>
    <xf numFmtId="0" fontId="7" fillId="0" borderId="0" xfId="0" applyFont="1" applyAlignment="1">
      <alignment horizontal="center"/>
    </xf>
    <xf numFmtId="43" fontId="7" fillId="0" borderId="0" xfId="141" applyFont="1" applyFill="1"/>
    <xf numFmtId="195" fontId="3" fillId="0" borderId="0" xfId="0" applyNumberFormat="1" applyFont="1" applyFill="1" applyProtection="1"/>
    <xf numFmtId="195" fontId="2" fillId="0" borderId="0" xfId="0" applyNumberFormat="1" applyFont="1" applyFill="1" applyAlignment="1" applyProtection="1">
      <alignment horizontal="left" wrapText="1"/>
    </xf>
    <xf numFmtId="195" fontId="2" fillId="0" borderId="0" xfId="0" applyNumberFormat="1" applyFont="1" applyFill="1" applyAlignment="1" applyProtection="1">
      <alignment horizontal="right"/>
    </xf>
    <xf numFmtId="191" fontId="10" fillId="0" borderId="0" xfId="0" applyNumberFormat="1" applyFont="1" applyFill="1" applyAlignment="1" applyProtection="1">
      <alignment horizontal="left"/>
    </xf>
    <xf numFmtId="0" fontId="2" fillId="0" borderId="0" xfId="0" applyFont="1" applyFill="1" applyAlignment="1" applyProtection="1">
      <alignment horizontal="right"/>
    </xf>
    <xf numFmtId="191" fontId="2" fillId="0" borderId="0" xfId="3843" applyNumberFormat="1" applyFont="1" applyAlignment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2" fillId="0" borderId="0" xfId="2893" applyFont="1" applyFill="1" applyAlignment="1" applyProtection="1">
      <alignment horizontal="center"/>
    </xf>
    <xf numFmtId="190" fontId="10" fillId="0" borderId="20" xfId="0" applyNumberFormat="1" applyFont="1" applyFill="1" applyBorder="1"/>
    <xf numFmtId="43" fontId="2" fillId="0" borderId="6" xfId="0" applyNumberFormat="1" applyFont="1" applyFill="1" applyBorder="1" applyAlignment="1" applyProtection="1">
      <alignment horizontal="center"/>
    </xf>
    <xf numFmtId="189" fontId="10" fillId="0" borderId="0" xfId="127" applyNumberFormat="1" applyFont="1" applyFill="1" applyBorder="1"/>
    <xf numFmtId="43" fontId="10" fillId="0" borderId="6" xfId="473" applyFont="1" applyFill="1" applyBorder="1"/>
    <xf numFmtId="0" fontId="102" fillId="0" borderId="0" xfId="0" quotePrefix="1" applyFont="1" applyFill="1"/>
    <xf numFmtId="43" fontId="10" fillId="0" borderId="23" xfId="141" applyFont="1" applyFill="1" applyBorder="1"/>
    <xf numFmtId="199" fontId="7" fillId="0" borderId="0" xfId="141" applyNumberFormat="1" applyFont="1" applyFill="1"/>
    <xf numFmtId="43" fontId="10" fillId="0" borderId="0" xfId="3841" applyFont="1" applyFill="1" applyBorder="1" applyAlignment="1">
      <alignment horizontal="right"/>
    </xf>
    <xf numFmtId="194" fontId="14" fillId="0" borderId="0" xfId="0" applyNumberFormat="1" applyFont="1" applyFill="1" applyProtection="1"/>
    <xf numFmtId="39" fontId="10" fillId="0" borderId="0" xfId="127" applyNumberFormat="1" applyFont="1" applyFill="1" applyBorder="1"/>
    <xf numFmtId="10" fontId="10" fillId="0" borderId="0" xfId="3147" applyNumberFormat="1" applyFont="1" applyFill="1"/>
    <xf numFmtId="39" fontId="10" fillId="0" borderId="0" xfId="121" applyNumberFormat="1" applyFont="1" applyFill="1"/>
    <xf numFmtId="39" fontId="10" fillId="0" borderId="21" xfId="141" applyNumberFormat="1" applyFont="1" applyFill="1" applyBorder="1"/>
    <xf numFmtId="189" fontId="10" fillId="0" borderId="0" xfId="141" applyNumberFormat="1" applyFont="1" applyFill="1" applyBorder="1"/>
    <xf numFmtId="39" fontId="7" fillId="0" borderId="0" xfId="141" applyNumberFormat="1" applyFont="1" applyFill="1"/>
    <xf numFmtId="39" fontId="10" fillId="0" borderId="21" xfId="3813" applyNumberFormat="1" applyFont="1" applyBorder="1"/>
    <xf numFmtId="39" fontId="10" fillId="0" borderId="0" xfId="0" applyNumberFormat="1" applyFont="1"/>
    <xf numFmtId="39" fontId="10" fillId="0" borderId="21" xfId="0" applyNumberFormat="1" applyFont="1" applyBorder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Protection="1"/>
    <xf numFmtId="0" fontId="10" fillId="0" borderId="0" xfId="0" applyFont="1" applyFill="1" applyAlignment="1">
      <alignment horizontal="center"/>
    </xf>
    <xf numFmtId="0" fontId="10" fillId="0" borderId="6" xfId="0" applyFont="1" applyFill="1" applyBorder="1" applyAlignment="1">
      <alignment horizontal="center"/>
    </xf>
    <xf numFmtId="39" fontId="10" fillId="0" borderId="20" xfId="160" applyNumberFormat="1" applyFont="1" applyFill="1" applyBorder="1"/>
    <xf numFmtId="10" fontId="10" fillId="0" borderId="0" xfId="3842" applyNumberFormat="1" applyFont="1" applyFill="1"/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Protection="1"/>
    <xf numFmtId="0" fontId="2" fillId="0" borderId="6" xfId="0" applyFont="1" applyFill="1" applyBorder="1" applyAlignment="1" applyProtection="1">
      <alignment horizontal="center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 applyProtection="1">
      <alignment horizontal="left"/>
    </xf>
    <xf numFmtId="0" fontId="10" fillId="0" borderId="0" xfId="0" applyFont="1" applyFill="1" applyAlignment="1">
      <alignment horizontal="center" vertical="center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/>
    </xf>
    <xf numFmtId="0" fontId="2" fillId="0" borderId="0" xfId="0" quotePrefix="1" applyFont="1" applyFill="1" applyAlignment="1" applyProtection="1">
      <alignment horizontal="center"/>
    </xf>
    <xf numFmtId="0" fontId="2" fillId="0" borderId="0" xfId="2893" applyFont="1" applyFill="1" applyProtection="1"/>
    <xf numFmtId="239" fontId="10" fillId="0" borderId="21" xfId="121" applyNumberFormat="1" applyFont="1" applyFill="1" applyBorder="1"/>
    <xf numFmtId="239" fontId="10" fillId="0" borderId="0" xfId="121" applyNumberFormat="1" applyFont="1" applyFill="1" applyBorder="1"/>
    <xf numFmtId="43" fontId="10" fillId="0" borderId="0" xfId="2505" quotePrefix="1" applyNumberFormat="1" applyFont="1" applyFill="1" applyAlignment="1">
      <alignment horizontal="center"/>
    </xf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Protection="1"/>
    <xf numFmtId="0" fontId="2" fillId="0" borderId="0" xfId="2893" applyFont="1" applyFill="1" applyProtection="1"/>
    <xf numFmtId="0" fontId="2" fillId="0" borderId="6" xfId="0" applyFont="1" applyFill="1" applyBorder="1" applyAlignment="1" applyProtection="1">
      <alignment horizontal="center"/>
    </xf>
    <xf numFmtId="0" fontId="10" fillId="0" borderId="0" xfId="0" applyFont="1" applyFill="1" applyAlignment="1">
      <alignment horizontal="center"/>
    </xf>
    <xf numFmtId="43" fontId="10" fillId="0" borderId="0" xfId="473" quotePrefix="1" applyFont="1" applyFill="1" applyAlignment="1">
      <alignment horizontal="center"/>
    </xf>
    <xf numFmtId="4" fontId="113" fillId="0" borderId="0" xfId="0" applyNumberFormat="1" applyFont="1" applyAlignment="1">
      <alignment horizontal="right" vertical="center" wrapText="1"/>
    </xf>
    <xf numFmtId="0" fontId="113" fillId="0" borderId="0" xfId="0" applyFont="1" applyAlignment="1">
      <alignment horizontal="right" vertical="center" wrapText="1"/>
    </xf>
    <xf numFmtId="4" fontId="113" fillId="0" borderId="21" xfId="0" applyNumberFormat="1" applyFont="1" applyBorder="1" applyAlignment="1">
      <alignment horizontal="right" vertical="center" wrapText="1"/>
    </xf>
    <xf numFmtId="197" fontId="10" fillId="0" borderId="0" xfId="121" applyNumberFormat="1" applyFont="1" applyFill="1" applyBorder="1"/>
    <xf numFmtId="190" fontId="10" fillId="0" borderId="23" xfId="3745" applyNumberFormat="1" applyFont="1" applyBorder="1"/>
    <xf numFmtId="37" fontId="14" fillId="0" borderId="0" xfId="0" applyNumberFormat="1" applyFont="1" applyFill="1"/>
    <xf numFmtId="0" fontId="113" fillId="0" borderId="21" xfId="0" applyFont="1" applyBorder="1" applyAlignment="1">
      <alignment horizontal="center" vertical="center" wrapText="1"/>
    </xf>
    <xf numFmtId="43" fontId="2" fillId="0" borderId="21" xfId="122" applyFont="1" applyBorder="1" applyAlignment="1">
      <alignment vertical="center"/>
    </xf>
    <xf numFmtId="43" fontId="2" fillId="0" borderId="20" xfId="122" applyFont="1" applyBorder="1" applyAlignment="1">
      <alignment vertical="center"/>
    </xf>
    <xf numFmtId="0" fontId="2" fillId="0" borderId="0" xfId="0" applyFont="1" applyFill="1" applyProtection="1"/>
    <xf numFmtId="190" fontId="10" fillId="0" borderId="0" xfId="141" applyNumberFormat="1" applyFont="1" applyFill="1"/>
    <xf numFmtId="43" fontId="10" fillId="0" borderId="0" xfId="141" applyFont="1" applyFill="1" applyBorder="1" applyAlignment="1">
      <alignment horizontal="right"/>
    </xf>
    <xf numFmtId="190" fontId="10" fillId="0" borderId="0" xfId="250" applyNumberFormat="1" applyFont="1" applyFill="1" applyBorder="1" applyAlignment="1">
      <alignment horizontal="right"/>
    </xf>
    <xf numFmtId="190" fontId="10" fillId="0" borderId="0" xfId="141" applyNumberFormat="1" applyFont="1" applyFill="1" applyBorder="1"/>
    <xf numFmtId="43" fontId="10" fillId="0" borderId="21" xfId="141" applyFont="1" applyFill="1" applyBorder="1"/>
    <xf numFmtId="43" fontId="10" fillId="0" borderId="21" xfId="141" applyFont="1" applyFill="1" applyBorder="1" applyAlignment="1">
      <alignment horizontal="right"/>
    </xf>
    <xf numFmtId="189" fontId="10" fillId="0" borderId="0" xfId="141" applyNumberFormat="1" applyFont="1" applyFill="1"/>
    <xf numFmtId="232" fontId="10" fillId="0" borderId="0" xfId="141" applyNumberFormat="1" applyFont="1" applyFill="1" applyBorder="1"/>
    <xf numFmtId="232" fontId="10" fillId="0" borderId="0" xfId="141" applyNumberFormat="1" applyFont="1" applyFill="1"/>
    <xf numFmtId="43" fontId="10" fillId="0" borderId="0" xfId="2505" applyNumberFormat="1" applyFont="1" applyFill="1"/>
    <xf numFmtId="191" fontId="10" fillId="0" borderId="0" xfId="0" applyNumberFormat="1" applyFont="1"/>
    <xf numFmtId="189" fontId="10" fillId="0" borderId="20" xfId="141" applyNumberFormat="1" applyFont="1" applyFill="1" applyBorder="1"/>
    <xf numFmtId="43" fontId="10" fillId="0" borderId="20" xfId="141" applyFont="1" applyFill="1" applyBorder="1"/>
    <xf numFmtId="198" fontId="10" fillId="0" borderId="0" xfId="141" applyNumberFormat="1" applyFont="1" applyFill="1" applyBorder="1"/>
    <xf numFmtId="0" fontId="2" fillId="0" borderId="0" xfId="0" applyFont="1" applyFill="1" applyAlignment="1" applyProtection="1">
      <alignment horizontal="center"/>
    </xf>
    <xf numFmtId="0" fontId="2" fillId="0" borderId="0" xfId="0" quotePrefix="1" applyFont="1" applyFill="1" applyAlignment="1" applyProtection="1">
      <alignment horizontal="center"/>
    </xf>
    <xf numFmtId="0" fontId="10" fillId="0" borderId="0" xfId="0" applyFont="1" applyFill="1" applyAlignment="1">
      <alignment horizontal="center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center" vertical="center"/>
    </xf>
    <xf numFmtId="190" fontId="10" fillId="0" borderId="6" xfId="160" applyNumberFormat="1" applyFont="1" applyFill="1" applyBorder="1"/>
    <xf numFmtId="0" fontId="10" fillId="0" borderId="0" xfId="0" applyFont="1" applyFill="1" applyAlignment="1">
      <alignment horizontal="center"/>
    </xf>
    <xf numFmtId="0" fontId="2" fillId="0" borderId="0" xfId="0" applyFont="1" applyFill="1" applyProtection="1"/>
    <xf numFmtId="0" fontId="10" fillId="0" borderId="0" xfId="0" applyFont="1" applyFill="1" applyAlignment="1">
      <alignment horizontal="center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0" xfId="2893" applyFont="1" applyFill="1" applyProtection="1"/>
    <xf numFmtId="0" fontId="2" fillId="0" borderId="6" xfId="0" applyFont="1" applyFill="1" applyBorder="1" applyAlignment="1" applyProtection="1">
      <alignment horizontal="center"/>
    </xf>
    <xf numFmtId="0" fontId="10" fillId="0" borderId="0" xfId="0" applyFont="1" applyFill="1" applyAlignment="1">
      <alignment horizontal="center" vertical="center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/>
    </xf>
    <xf numFmtId="0" fontId="2" fillId="0" borderId="21" xfId="2893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2" fillId="0" borderId="0" xfId="0" quotePrefix="1" applyFont="1" applyFill="1" applyAlignment="1" applyProtection="1">
      <alignment horizontal="center"/>
    </xf>
    <xf numFmtId="0" fontId="2" fillId="0" borderId="0" xfId="2893" applyFont="1" applyFill="1" applyProtection="1"/>
    <xf numFmtId="0" fontId="2" fillId="0" borderId="0" xfId="2893" applyFont="1" applyFill="1" applyAlignment="1" applyProtection="1">
      <alignment horizontal="center"/>
    </xf>
    <xf numFmtId="0" fontId="2" fillId="0" borderId="0" xfId="2893" quotePrefix="1" applyFont="1" applyFill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39" fontId="10" fillId="0" borderId="21" xfId="160" applyNumberFormat="1" applyFont="1" applyFill="1" applyBorder="1" applyAlignment="1">
      <alignment horizontal="center"/>
    </xf>
    <xf numFmtId="194" fontId="10" fillId="0" borderId="21" xfId="0" quotePrefix="1" applyNumberFormat="1" applyFont="1" applyFill="1" applyBorder="1" applyAlignment="1">
      <alignment horizontal="center" vertical="center"/>
    </xf>
    <xf numFmtId="195" fontId="2" fillId="0" borderId="0" xfId="0" applyNumberFormat="1" applyFont="1" applyFill="1" applyAlignment="1" applyProtection="1">
      <alignment horizontal="left" wrapText="1"/>
    </xf>
    <xf numFmtId="0" fontId="10" fillId="0" borderId="0" xfId="0" applyFont="1" applyFill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21" xfId="0" applyFont="1" applyFill="1" applyBorder="1" applyAlignment="1">
      <alignment horizontal="center"/>
    </xf>
    <xf numFmtId="10" fontId="10" fillId="0" borderId="21" xfId="160" applyNumberFormat="1" applyFont="1" applyFill="1" applyBorder="1" applyAlignment="1">
      <alignment horizontal="center"/>
    </xf>
    <xf numFmtId="0" fontId="2" fillId="0" borderId="0" xfId="0" applyFont="1" applyFill="1" applyAlignment="1" applyProtection="1">
      <alignment horizontal="left"/>
    </xf>
    <xf numFmtId="0" fontId="2" fillId="0" borderId="21" xfId="0" applyFont="1" applyFill="1" applyBorder="1" applyAlignment="1" applyProtection="1">
      <alignment horizontal="center" wrapText="1"/>
    </xf>
    <xf numFmtId="0" fontId="10" fillId="0" borderId="21" xfId="2765" applyFont="1" applyBorder="1" applyAlignment="1">
      <alignment horizontal="center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2" fillId="0" borderId="21" xfId="0" applyFont="1" applyFill="1" applyBorder="1" applyAlignment="1" applyProtection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center"/>
    </xf>
    <xf numFmtId="0" fontId="2" fillId="0" borderId="6" xfId="0" quotePrefix="1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15" fontId="2" fillId="0" borderId="6" xfId="0" quotePrefix="1" applyNumberFormat="1" applyFont="1" applyFill="1" applyBorder="1" applyAlignment="1" applyProtection="1">
      <alignment horizontal="center" vertical="center"/>
    </xf>
  </cellXfs>
  <cellStyles count="3844">
    <cellStyle name="0,0_x000d__x000a_NA_x000d__x000a_" xfId="1" xr:uid="{00000000-0005-0000-0000-000000000000}"/>
    <cellStyle name="0,0_x000d__x000a_NA_x000d__x000a_ 2" xfId="2" xr:uid="{00000000-0005-0000-0000-000001000000}"/>
    <cellStyle name="20% - Accent1 2" xfId="3" xr:uid="{00000000-0005-0000-0000-000002000000}"/>
    <cellStyle name="20% - Accent1 3" xfId="4" xr:uid="{00000000-0005-0000-0000-000003000000}"/>
    <cellStyle name="20% - Accent2 2" xfId="5" xr:uid="{00000000-0005-0000-0000-000004000000}"/>
    <cellStyle name="20% - Accent2 3" xfId="6" xr:uid="{00000000-0005-0000-0000-000005000000}"/>
    <cellStyle name="20% - Accent3 2" xfId="7" xr:uid="{00000000-0005-0000-0000-000006000000}"/>
    <cellStyle name="20% - Accent3 3" xfId="8" xr:uid="{00000000-0005-0000-0000-000007000000}"/>
    <cellStyle name="20% - Accent4 2" xfId="9" xr:uid="{00000000-0005-0000-0000-000008000000}"/>
    <cellStyle name="20% - Accent4 3" xfId="10" xr:uid="{00000000-0005-0000-0000-000009000000}"/>
    <cellStyle name="20% - Accent5 2" xfId="11" xr:uid="{00000000-0005-0000-0000-00000A000000}"/>
    <cellStyle name="20% - Accent5 3" xfId="12" xr:uid="{00000000-0005-0000-0000-00000B000000}"/>
    <cellStyle name="20% - Accent6 2" xfId="13" xr:uid="{00000000-0005-0000-0000-00000C000000}"/>
    <cellStyle name="20% - Accent6 3" xfId="14" xr:uid="{00000000-0005-0000-0000-00000D000000}"/>
    <cellStyle name="20% - ส่วนที่ถูกเน้น1 2" xfId="15" xr:uid="{00000000-0005-0000-0000-00000E000000}"/>
    <cellStyle name="20% - ส่วนที่ถูกเน้น1 2 2" xfId="16" xr:uid="{00000000-0005-0000-0000-00000F000000}"/>
    <cellStyle name="20% - ส่วนที่ถูกเน้น2 2" xfId="17" xr:uid="{00000000-0005-0000-0000-000010000000}"/>
    <cellStyle name="20% - ส่วนที่ถูกเน้น2 2 2" xfId="18" xr:uid="{00000000-0005-0000-0000-000011000000}"/>
    <cellStyle name="20% - ส่วนที่ถูกเน้น3 2" xfId="19" xr:uid="{00000000-0005-0000-0000-000012000000}"/>
    <cellStyle name="20% - ส่วนที่ถูกเน้น3 2 2" xfId="20" xr:uid="{00000000-0005-0000-0000-000013000000}"/>
    <cellStyle name="20% - ส่วนที่ถูกเน้น4 2" xfId="21" xr:uid="{00000000-0005-0000-0000-000014000000}"/>
    <cellStyle name="20% - ส่วนที่ถูกเน้น4 2 2" xfId="22" xr:uid="{00000000-0005-0000-0000-000015000000}"/>
    <cellStyle name="20% - ส่วนที่ถูกเน้น5 2" xfId="23" xr:uid="{00000000-0005-0000-0000-000016000000}"/>
    <cellStyle name="20% - ส่วนที่ถูกเน้น5 2 2" xfId="24" xr:uid="{00000000-0005-0000-0000-000017000000}"/>
    <cellStyle name="20% - ส่วนที่ถูกเน้น6 2" xfId="25" xr:uid="{00000000-0005-0000-0000-000018000000}"/>
    <cellStyle name="20% - ส่วนที่ถูกเน้น6 2 2" xfId="26" xr:uid="{00000000-0005-0000-0000-000019000000}"/>
    <cellStyle name="๒Wลว - Style1" xfId="27" xr:uid="{00000000-0005-0000-0000-00001A000000}"/>
    <cellStyle name="๒Wลว - Style2" xfId="28" xr:uid="{00000000-0005-0000-0000-00001B000000}"/>
    <cellStyle name="๒Wลว - Style3" xfId="29" xr:uid="{00000000-0005-0000-0000-00001C000000}"/>
    <cellStyle name="๒Wลว - Style4" xfId="30" xr:uid="{00000000-0005-0000-0000-00001D000000}"/>
    <cellStyle name="๒Wลว - Style5" xfId="31" xr:uid="{00000000-0005-0000-0000-00001E000000}"/>
    <cellStyle name="๒Wลว - Style6" xfId="32" xr:uid="{00000000-0005-0000-0000-00001F000000}"/>
    <cellStyle name="๒Wลว - Style7" xfId="33" xr:uid="{00000000-0005-0000-0000-000020000000}"/>
    <cellStyle name="๒Wลว - Style8" xfId="34" xr:uid="{00000000-0005-0000-0000-000021000000}"/>
    <cellStyle name="40% - Accent1 2" xfId="35" xr:uid="{00000000-0005-0000-0000-000022000000}"/>
    <cellStyle name="40% - Accent1 3" xfId="36" xr:uid="{00000000-0005-0000-0000-000023000000}"/>
    <cellStyle name="40% - Accent2 2" xfId="37" xr:uid="{00000000-0005-0000-0000-000024000000}"/>
    <cellStyle name="40% - Accent2 3" xfId="38" xr:uid="{00000000-0005-0000-0000-000025000000}"/>
    <cellStyle name="40% - Accent3 2" xfId="39" xr:uid="{00000000-0005-0000-0000-000026000000}"/>
    <cellStyle name="40% - Accent3 3" xfId="40" xr:uid="{00000000-0005-0000-0000-000027000000}"/>
    <cellStyle name="40% - Accent4 2" xfId="41" xr:uid="{00000000-0005-0000-0000-000028000000}"/>
    <cellStyle name="40% - Accent4 3" xfId="42" xr:uid="{00000000-0005-0000-0000-000029000000}"/>
    <cellStyle name="40% - Accent5 2" xfId="43" xr:uid="{00000000-0005-0000-0000-00002A000000}"/>
    <cellStyle name="40% - Accent5 3" xfId="44" xr:uid="{00000000-0005-0000-0000-00002B000000}"/>
    <cellStyle name="40% - Accent6 2" xfId="45" xr:uid="{00000000-0005-0000-0000-00002C000000}"/>
    <cellStyle name="40% - Accent6 3" xfId="46" xr:uid="{00000000-0005-0000-0000-00002D000000}"/>
    <cellStyle name="40% - ส่วนที่ถูกเน้น1 2" xfId="47" xr:uid="{00000000-0005-0000-0000-00002E000000}"/>
    <cellStyle name="40% - ส่วนที่ถูกเน้น1 2 2" xfId="48" xr:uid="{00000000-0005-0000-0000-00002F000000}"/>
    <cellStyle name="40% - ส่วนที่ถูกเน้น2 2" xfId="49" xr:uid="{00000000-0005-0000-0000-000030000000}"/>
    <cellStyle name="40% - ส่วนที่ถูกเน้น2 2 2" xfId="50" xr:uid="{00000000-0005-0000-0000-000031000000}"/>
    <cellStyle name="40% - ส่วนที่ถูกเน้น3 2" xfId="51" xr:uid="{00000000-0005-0000-0000-000032000000}"/>
    <cellStyle name="40% - ส่วนที่ถูกเน้น3 2 2" xfId="52" xr:uid="{00000000-0005-0000-0000-000033000000}"/>
    <cellStyle name="40% - ส่วนที่ถูกเน้น4 2" xfId="53" xr:uid="{00000000-0005-0000-0000-000034000000}"/>
    <cellStyle name="40% - ส่วนที่ถูกเน้น4 2 2" xfId="54" xr:uid="{00000000-0005-0000-0000-000035000000}"/>
    <cellStyle name="40% - ส่วนที่ถูกเน้น5 2" xfId="55" xr:uid="{00000000-0005-0000-0000-000036000000}"/>
    <cellStyle name="40% - ส่วนที่ถูกเน้น5 2 2" xfId="56" xr:uid="{00000000-0005-0000-0000-000037000000}"/>
    <cellStyle name="40% - ส่วนที่ถูกเน้น6 2" xfId="57" xr:uid="{00000000-0005-0000-0000-000038000000}"/>
    <cellStyle name="40% - ส่วนที่ถูกเน้น6 2 2" xfId="58" xr:uid="{00000000-0005-0000-0000-000039000000}"/>
    <cellStyle name="60% - Accent1 2" xfId="59" xr:uid="{00000000-0005-0000-0000-00003A000000}"/>
    <cellStyle name="60% - Accent1 3" xfId="60" xr:uid="{00000000-0005-0000-0000-00003B000000}"/>
    <cellStyle name="60% - Accent2 2" xfId="61" xr:uid="{00000000-0005-0000-0000-00003C000000}"/>
    <cellStyle name="60% - Accent2 3" xfId="62" xr:uid="{00000000-0005-0000-0000-00003D000000}"/>
    <cellStyle name="60% - Accent3 2" xfId="63" xr:uid="{00000000-0005-0000-0000-00003E000000}"/>
    <cellStyle name="60% - Accent3 3" xfId="64" xr:uid="{00000000-0005-0000-0000-00003F000000}"/>
    <cellStyle name="60% - Accent4 2" xfId="65" xr:uid="{00000000-0005-0000-0000-000040000000}"/>
    <cellStyle name="60% - Accent4 3" xfId="66" xr:uid="{00000000-0005-0000-0000-000041000000}"/>
    <cellStyle name="60% - Accent5 2" xfId="67" xr:uid="{00000000-0005-0000-0000-000042000000}"/>
    <cellStyle name="60% - Accent5 3" xfId="68" xr:uid="{00000000-0005-0000-0000-000043000000}"/>
    <cellStyle name="60% - Accent6 2" xfId="69" xr:uid="{00000000-0005-0000-0000-000044000000}"/>
    <cellStyle name="60% - Accent6 3" xfId="70" xr:uid="{00000000-0005-0000-0000-000045000000}"/>
    <cellStyle name="75" xfId="71" xr:uid="{00000000-0005-0000-0000-000046000000}"/>
    <cellStyle name="75 2" xfId="72" xr:uid="{00000000-0005-0000-0000-000047000000}"/>
    <cellStyle name="Accent1 - 20%" xfId="73" xr:uid="{00000000-0005-0000-0000-000048000000}"/>
    <cellStyle name="Accent1 - 40%" xfId="74" xr:uid="{00000000-0005-0000-0000-000049000000}"/>
    <cellStyle name="Accent1 - 60%" xfId="75" xr:uid="{00000000-0005-0000-0000-00004A000000}"/>
    <cellStyle name="Accent1 2" xfId="76" xr:uid="{00000000-0005-0000-0000-00004B000000}"/>
    <cellStyle name="Accent1 3" xfId="77" xr:uid="{00000000-0005-0000-0000-00004C000000}"/>
    <cellStyle name="Accent2 - 20%" xfId="78" xr:uid="{00000000-0005-0000-0000-00004D000000}"/>
    <cellStyle name="Accent2 - 40%" xfId="79" xr:uid="{00000000-0005-0000-0000-00004E000000}"/>
    <cellStyle name="Accent2 - 60%" xfId="80" xr:uid="{00000000-0005-0000-0000-00004F000000}"/>
    <cellStyle name="Accent2 2" xfId="81" xr:uid="{00000000-0005-0000-0000-000050000000}"/>
    <cellStyle name="Accent2 3" xfId="82" xr:uid="{00000000-0005-0000-0000-000051000000}"/>
    <cellStyle name="Accent3 - 20%" xfId="83" xr:uid="{00000000-0005-0000-0000-000052000000}"/>
    <cellStyle name="Accent3 - 40%" xfId="84" xr:uid="{00000000-0005-0000-0000-000053000000}"/>
    <cellStyle name="Accent3 - 60%" xfId="85" xr:uid="{00000000-0005-0000-0000-000054000000}"/>
    <cellStyle name="Accent3 2" xfId="86" xr:uid="{00000000-0005-0000-0000-000055000000}"/>
    <cellStyle name="Accent3 3" xfId="87" xr:uid="{00000000-0005-0000-0000-000056000000}"/>
    <cellStyle name="Accent4 - 20%" xfId="88" xr:uid="{00000000-0005-0000-0000-000057000000}"/>
    <cellStyle name="Accent4 - 40%" xfId="89" xr:uid="{00000000-0005-0000-0000-000058000000}"/>
    <cellStyle name="Accent4 - 60%" xfId="90" xr:uid="{00000000-0005-0000-0000-000059000000}"/>
    <cellStyle name="Accent4 2" xfId="91" xr:uid="{00000000-0005-0000-0000-00005A000000}"/>
    <cellStyle name="Accent4 3" xfId="92" xr:uid="{00000000-0005-0000-0000-00005B000000}"/>
    <cellStyle name="Accent5 - 20%" xfId="93" xr:uid="{00000000-0005-0000-0000-00005C000000}"/>
    <cellStyle name="Accent5 - 40%" xfId="94" xr:uid="{00000000-0005-0000-0000-00005D000000}"/>
    <cellStyle name="Accent5 - 60%" xfId="95" xr:uid="{00000000-0005-0000-0000-00005E000000}"/>
    <cellStyle name="Accent5 2" xfId="96" xr:uid="{00000000-0005-0000-0000-00005F000000}"/>
    <cellStyle name="Accent5 3" xfId="97" xr:uid="{00000000-0005-0000-0000-000060000000}"/>
    <cellStyle name="Accent6 - 20%" xfId="98" xr:uid="{00000000-0005-0000-0000-000061000000}"/>
    <cellStyle name="Accent6 - 40%" xfId="99" xr:uid="{00000000-0005-0000-0000-000062000000}"/>
    <cellStyle name="Accent6 - 60%" xfId="100" xr:uid="{00000000-0005-0000-0000-000063000000}"/>
    <cellStyle name="Accent6 2" xfId="101" xr:uid="{00000000-0005-0000-0000-000064000000}"/>
    <cellStyle name="Accent6 3" xfId="102" xr:uid="{00000000-0005-0000-0000-000065000000}"/>
    <cellStyle name="Bad 2" xfId="103" xr:uid="{00000000-0005-0000-0000-000066000000}"/>
    <cellStyle name="Bad 3" xfId="104" xr:uid="{00000000-0005-0000-0000-000067000000}"/>
    <cellStyle name="BOLDl" xfId="105" xr:uid="{00000000-0005-0000-0000-000068000000}"/>
    <cellStyle name="BOLDSH - Style1" xfId="106" xr:uid="{00000000-0005-0000-0000-000069000000}"/>
    <cellStyle name="Calc Currency (0)" xfId="107" xr:uid="{00000000-0005-0000-0000-00006A000000}"/>
    <cellStyle name="Calc Currency (2)" xfId="108" xr:uid="{00000000-0005-0000-0000-00006B000000}"/>
    <cellStyle name="Calc Percent (0)" xfId="109" xr:uid="{00000000-0005-0000-0000-00006C000000}"/>
    <cellStyle name="Calc Percent (1)" xfId="110" xr:uid="{00000000-0005-0000-0000-00006D000000}"/>
    <cellStyle name="Calc Percent (2)" xfId="111" xr:uid="{00000000-0005-0000-0000-00006E000000}"/>
    <cellStyle name="Calc Units (0)" xfId="112" xr:uid="{00000000-0005-0000-0000-00006F000000}"/>
    <cellStyle name="Calc Units (1)" xfId="113" xr:uid="{00000000-0005-0000-0000-000070000000}"/>
    <cellStyle name="Calc Units (2)" xfId="114" xr:uid="{00000000-0005-0000-0000-000071000000}"/>
    <cellStyle name="Calculation 2" xfId="115" xr:uid="{00000000-0005-0000-0000-000072000000}"/>
    <cellStyle name="Calculation 3" xfId="116" xr:uid="{00000000-0005-0000-0000-000073000000}"/>
    <cellStyle name="category" xfId="117" xr:uid="{00000000-0005-0000-0000-000074000000}"/>
    <cellStyle name="Check Cell 2" xfId="118" xr:uid="{00000000-0005-0000-0000-000075000000}"/>
    <cellStyle name="Check Cell 3" xfId="119" xr:uid="{00000000-0005-0000-0000-000076000000}"/>
    <cellStyle name="Comma" xfId="3841" builtinId="3"/>
    <cellStyle name="Comma [00]" xfId="120" xr:uid="{00000000-0005-0000-0000-000077000000}"/>
    <cellStyle name="Comma 10" xfId="121" xr:uid="{00000000-0005-0000-0000-000078000000}"/>
    <cellStyle name="Comma 10 2" xfId="122" xr:uid="{00000000-0005-0000-0000-000079000000}"/>
    <cellStyle name="Comma 10 2 2" xfId="123" xr:uid="{00000000-0005-0000-0000-00007A000000}"/>
    <cellStyle name="Comma 10 2 2 2" xfId="124" xr:uid="{00000000-0005-0000-0000-00007B000000}"/>
    <cellStyle name="Comma 10 2 2 2 2" xfId="125" xr:uid="{00000000-0005-0000-0000-00007C000000}"/>
    <cellStyle name="Comma 10 2 2 2 2 2" xfId="126" xr:uid="{00000000-0005-0000-0000-00007D000000}"/>
    <cellStyle name="Comma 10 2 2 2 2 2 2 2 4" xfId="127" xr:uid="{00000000-0005-0000-0000-00007E000000}"/>
    <cellStyle name="Comma 10 2 2 2 2 2 2 2 4 2" xfId="128" xr:uid="{00000000-0005-0000-0000-00007F000000}"/>
    <cellStyle name="Comma 10 2 2 2 2 2 2 2 4 2 2" xfId="129" xr:uid="{00000000-0005-0000-0000-000080000000}"/>
    <cellStyle name="Comma 10 2 2 2 2 2 2 2 4 3" xfId="130" xr:uid="{00000000-0005-0000-0000-000081000000}"/>
    <cellStyle name="Comma 10 2 2 2 2 2 2 2 4 3 2" xfId="131" xr:uid="{00000000-0005-0000-0000-000082000000}"/>
    <cellStyle name="Comma 10 2 2 2 2 2 2 2 4 4" xfId="132" xr:uid="{00000000-0005-0000-0000-000083000000}"/>
    <cellStyle name="Comma 10 2 2 2 2 2 2 2 4 4 2" xfId="133" xr:uid="{00000000-0005-0000-0000-000084000000}"/>
    <cellStyle name="Comma 10 2 2 2 2 2 2 2 4 5" xfId="134" xr:uid="{00000000-0005-0000-0000-000085000000}"/>
    <cellStyle name="Comma 10 2 2 2 2 2 2 2 4 6" xfId="135" xr:uid="{00000000-0005-0000-0000-000086000000}"/>
    <cellStyle name="Comma 10 2 2 2 2 2 3" xfId="136" xr:uid="{00000000-0005-0000-0000-000087000000}"/>
    <cellStyle name="Comma 10 2 2 2 3" xfId="137" xr:uid="{00000000-0005-0000-0000-000088000000}"/>
    <cellStyle name="Comma 10 2 2 2 3 2" xfId="138" xr:uid="{00000000-0005-0000-0000-000089000000}"/>
    <cellStyle name="Comma 10 2 2 2 4" xfId="139" xr:uid="{00000000-0005-0000-0000-00008A000000}"/>
    <cellStyle name="Comma 10 2 2 2 4 2" xfId="140" xr:uid="{00000000-0005-0000-0000-00008B000000}"/>
    <cellStyle name="Comma 10 2 2 2 5" xfId="141" xr:uid="{00000000-0005-0000-0000-00008C000000}"/>
    <cellStyle name="Comma 10 2 2 2 5 2" xfId="142" xr:uid="{00000000-0005-0000-0000-00008D000000}"/>
    <cellStyle name="Comma 10 2 2 2 5 2 2" xfId="143" xr:uid="{00000000-0005-0000-0000-00008E000000}"/>
    <cellStyle name="Comma 10 2 2 2 5 3" xfId="144" xr:uid="{00000000-0005-0000-0000-00008F000000}"/>
    <cellStyle name="Comma 10 2 2 2 5 3 2" xfId="145" xr:uid="{00000000-0005-0000-0000-000090000000}"/>
    <cellStyle name="Comma 10 2 2 2 5 4" xfId="146" xr:uid="{00000000-0005-0000-0000-000091000000}"/>
    <cellStyle name="Comma 10 2 2 2 5 4 2" xfId="147" xr:uid="{00000000-0005-0000-0000-000092000000}"/>
    <cellStyle name="Comma 10 2 2 2 5 5" xfId="148" xr:uid="{00000000-0005-0000-0000-000093000000}"/>
    <cellStyle name="Comma 10 2 2 2 5 6" xfId="149" xr:uid="{00000000-0005-0000-0000-000094000000}"/>
    <cellStyle name="Comma 10 2 2 2 6" xfId="150" xr:uid="{00000000-0005-0000-0000-000095000000}"/>
    <cellStyle name="Comma 10 2 2 2 7" xfId="151" xr:uid="{00000000-0005-0000-0000-000096000000}"/>
    <cellStyle name="Comma 10 2 2 3" xfId="152" xr:uid="{00000000-0005-0000-0000-000097000000}"/>
    <cellStyle name="Comma 10 2 2 3 2" xfId="153" xr:uid="{00000000-0005-0000-0000-000098000000}"/>
    <cellStyle name="Comma 10 2 3" xfId="154" xr:uid="{00000000-0005-0000-0000-000099000000}"/>
    <cellStyle name="Comma 10 2 3 2" xfId="155" xr:uid="{00000000-0005-0000-0000-00009A000000}"/>
    <cellStyle name="Comma 10 2 4" xfId="156" xr:uid="{00000000-0005-0000-0000-00009B000000}"/>
    <cellStyle name="Comma 10 2 4 2" xfId="157" xr:uid="{00000000-0005-0000-0000-00009C000000}"/>
    <cellStyle name="Comma 10 2 5" xfId="158" xr:uid="{00000000-0005-0000-0000-00009D000000}"/>
    <cellStyle name="Comma 10 2 5 2" xfId="159" xr:uid="{00000000-0005-0000-0000-00009E000000}"/>
    <cellStyle name="Comma 10 2 6" xfId="160" xr:uid="{00000000-0005-0000-0000-00009F000000}"/>
    <cellStyle name="Comma 10 2 6 2" xfId="161" xr:uid="{00000000-0005-0000-0000-0000A0000000}"/>
    <cellStyle name="Comma 10 2 6 2 2" xfId="162" xr:uid="{00000000-0005-0000-0000-0000A1000000}"/>
    <cellStyle name="Comma 10 2 6 3" xfId="163" xr:uid="{00000000-0005-0000-0000-0000A2000000}"/>
    <cellStyle name="Comma 10 2 6 3 2" xfId="164" xr:uid="{00000000-0005-0000-0000-0000A3000000}"/>
    <cellStyle name="Comma 10 2 6 4" xfId="165" xr:uid="{00000000-0005-0000-0000-0000A4000000}"/>
    <cellStyle name="Comma 10 2 6 4 2" xfId="166" xr:uid="{00000000-0005-0000-0000-0000A5000000}"/>
    <cellStyle name="Comma 10 2 6 5" xfId="167" xr:uid="{00000000-0005-0000-0000-0000A6000000}"/>
    <cellStyle name="Comma 10 2 6 6" xfId="168" xr:uid="{00000000-0005-0000-0000-0000A7000000}"/>
    <cellStyle name="Comma 10 2 7" xfId="169" xr:uid="{00000000-0005-0000-0000-0000A8000000}"/>
    <cellStyle name="Comma 10 2 8" xfId="170" xr:uid="{00000000-0005-0000-0000-0000A9000000}"/>
    <cellStyle name="Comma 10 3" xfId="171" xr:uid="{00000000-0005-0000-0000-0000AA000000}"/>
    <cellStyle name="Comma 10 3 2" xfId="172" xr:uid="{00000000-0005-0000-0000-0000AB000000}"/>
    <cellStyle name="Comma 10 3 2 2" xfId="173" xr:uid="{00000000-0005-0000-0000-0000AC000000}"/>
    <cellStyle name="Comma 10 3 2 2 2 2 2 2 2" xfId="174" xr:uid="{00000000-0005-0000-0000-0000AD000000}"/>
    <cellStyle name="Comma 10 3 2 2 2 2 2 2 2 2" xfId="175" xr:uid="{00000000-0005-0000-0000-0000AE000000}"/>
    <cellStyle name="Comma 10 3 2 2 2 2 2 2 2 2 2" xfId="176" xr:uid="{00000000-0005-0000-0000-0000AF000000}"/>
    <cellStyle name="Comma 10 3 2 2 2 2 2 2 2 3" xfId="177" xr:uid="{00000000-0005-0000-0000-0000B0000000}"/>
    <cellStyle name="Comma 10 3 2 2 2 2 2 2 2 3 2" xfId="178" xr:uid="{00000000-0005-0000-0000-0000B1000000}"/>
    <cellStyle name="Comma 10 3 2 2 2 2 2 2 2 4" xfId="179" xr:uid="{00000000-0005-0000-0000-0000B2000000}"/>
    <cellStyle name="Comma 10 3 2 2 2 2 2 2 2 4 2" xfId="180" xr:uid="{00000000-0005-0000-0000-0000B3000000}"/>
    <cellStyle name="Comma 10 3 2 2 2 2 2 2 2 5" xfId="181" xr:uid="{00000000-0005-0000-0000-0000B4000000}"/>
    <cellStyle name="Comma 10 3 2 2 2 2 2 2 2 6" xfId="182" xr:uid="{00000000-0005-0000-0000-0000B5000000}"/>
    <cellStyle name="Comma 10 3 3" xfId="183" xr:uid="{00000000-0005-0000-0000-0000B6000000}"/>
    <cellStyle name="Comma 10 3 3 2" xfId="184" xr:uid="{00000000-0005-0000-0000-0000B7000000}"/>
    <cellStyle name="Comma 10 3 4" xfId="185" xr:uid="{00000000-0005-0000-0000-0000B8000000}"/>
    <cellStyle name="Comma 10 3 4 2" xfId="186" xr:uid="{00000000-0005-0000-0000-0000B9000000}"/>
    <cellStyle name="Comma 10 3 5" xfId="187" xr:uid="{00000000-0005-0000-0000-0000BA000000}"/>
    <cellStyle name="Comma 10 3 6" xfId="188" xr:uid="{00000000-0005-0000-0000-0000BB000000}"/>
    <cellStyle name="Comma 10 4" xfId="189" xr:uid="{00000000-0005-0000-0000-0000BC000000}"/>
    <cellStyle name="Comma 10 4 2" xfId="190" xr:uid="{00000000-0005-0000-0000-0000BD000000}"/>
    <cellStyle name="Comma 10 4 2 2" xfId="191" xr:uid="{00000000-0005-0000-0000-0000BE000000}"/>
    <cellStyle name="Comma 10 4 3" xfId="192" xr:uid="{00000000-0005-0000-0000-0000BF000000}"/>
    <cellStyle name="Comma 10 4 3 2" xfId="193" xr:uid="{00000000-0005-0000-0000-0000C0000000}"/>
    <cellStyle name="Comma 10 4 4" xfId="194" xr:uid="{00000000-0005-0000-0000-0000C1000000}"/>
    <cellStyle name="Comma 10 4 4 2" xfId="195" xr:uid="{00000000-0005-0000-0000-0000C2000000}"/>
    <cellStyle name="Comma 10 4 5" xfId="196" xr:uid="{00000000-0005-0000-0000-0000C3000000}"/>
    <cellStyle name="Comma 10 4 6" xfId="197" xr:uid="{00000000-0005-0000-0000-0000C4000000}"/>
    <cellStyle name="Comma 10 5" xfId="198" xr:uid="{00000000-0005-0000-0000-0000C5000000}"/>
    <cellStyle name="Comma 10 5 2" xfId="199" xr:uid="{00000000-0005-0000-0000-0000C6000000}"/>
    <cellStyle name="Comma 10 6" xfId="200" xr:uid="{00000000-0005-0000-0000-0000C7000000}"/>
    <cellStyle name="Comma 10 6 2" xfId="201" xr:uid="{00000000-0005-0000-0000-0000C8000000}"/>
    <cellStyle name="Comma 10 7" xfId="202" xr:uid="{00000000-0005-0000-0000-0000C9000000}"/>
    <cellStyle name="Comma 10 7 2" xfId="203" xr:uid="{00000000-0005-0000-0000-0000CA000000}"/>
    <cellStyle name="Comma 10 8" xfId="204" xr:uid="{00000000-0005-0000-0000-0000CB000000}"/>
    <cellStyle name="Comma 10 9" xfId="205" xr:uid="{00000000-0005-0000-0000-0000CC000000}"/>
    <cellStyle name="Comma 103" xfId="206" xr:uid="{00000000-0005-0000-0000-0000CD000000}"/>
    <cellStyle name="Comma 103 2" xfId="207" xr:uid="{00000000-0005-0000-0000-0000CE000000}"/>
    <cellStyle name="Comma 105" xfId="208" xr:uid="{00000000-0005-0000-0000-0000CF000000}"/>
    <cellStyle name="Comma 105 2" xfId="209" xr:uid="{00000000-0005-0000-0000-0000D0000000}"/>
    <cellStyle name="Comma 109" xfId="210" xr:uid="{00000000-0005-0000-0000-0000D1000000}"/>
    <cellStyle name="Comma 109 2" xfId="211" xr:uid="{00000000-0005-0000-0000-0000D2000000}"/>
    <cellStyle name="Comma 11" xfId="212" xr:uid="{00000000-0005-0000-0000-0000D3000000}"/>
    <cellStyle name="Comma 11 2" xfId="213" xr:uid="{00000000-0005-0000-0000-0000D4000000}"/>
    <cellStyle name="Comma 11 2 2" xfId="214" xr:uid="{00000000-0005-0000-0000-0000D5000000}"/>
    <cellStyle name="Comma 11 2 2 2" xfId="215" xr:uid="{00000000-0005-0000-0000-0000D6000000}"/>
    <cellStyle name="Comma 11 2 2 2 2" xfId="216" xr:uid="{00000000-0005-0000-0000-0000D7000000}"/>
    <cellStyle name="Comma 11 2 2 3" xfId="217" xr:uid="{00000000-0005-0000-0000-0000D8000000}"/>
    <cellStyle name="Comma 11 2 2 3 2" xfId="218" xr:uid="{00000000-0005-0000-0000-0000D9000000}"/>
    <cellStyle name="Comma 11 2 2 4" xfId="219" xr:uid="{00000000-0005-0000-0000-0000DA000000}"/>
    <cellStyle name="Comma 11 2 2 4 2" xfId="220" xr:uid="{00000000-0005-0000-0000-0000DB000000}"/>
    <cellStyle name="Comma 11 2 2 5" xfId="221" xr:uid="{00000000-0005-0000-0000-0000DC000000}"/>
    <cellStyle name="Comma 11 2 2 6" xfId="222" xr:uid="{00000000-0005-0000-0000-0000DD000000}"/>
    <cellStyle name="Comma 11 2 3" xfId="223" xr:uid="{00000000-0005-0000-0000-0000DE000000}"/>
    <cellStyle name="Comma 11 2 3 2" xfId="224" xr:uid="{00000000-0005-0000-0000-0000DF000000}"/>
    <cellStyle name="Comma 11 2 4" xfId="225" xr:uid="{00000000-0005-0000-0000-0000E0000000}"/>
    <cellStyle name="Comma 11 2 4 2" xfId="226" xr:uid="{00000000-0005-0000-0000-0000E1000000}"/>
    <cellStyle name="Comma 11 2 5" xfId="227" xr:uid="{00000000-0005-0000-0000-0000E2000000}"/>
    <cellStyle name="Comma 11 2 5 2" xfId="228" xr:uid="{00000000-0005-0000-0000-0000E3000000}"/>
    <cellStyle name="Comma 11 2 6" xfId="229" xr:uid="{00000000-0005-0000-0000-0000E4000000}"/>
    <cellStyle name="Comma 11 2 7" xfId="230" xr:uid="{00000000-0005-0000-0000-0000E5000000}"/>
    <cellStyle name="Comma 11 3" xfId="231" xr:uid="{00000000-0005-0000-0000-0000E6000000}"/>
    <cellStyle name="Comma 11 3 2" xfId="232" xr:uid="{00000000-0005-0000-0000-0000E7000000}"/>
    <cellStyle name="Comma 11 3 2 2" xfId="233" xr:uid="{00000000-0005-0000-0000-0000E8000000}"/>
    <cellStyle name="Comma 11 3 3" xfId="234" xr:uid="{00000000-0005-0000-0000-0000E9000000}"/>
    <cellStyle name="Comma 11 3 3 2" xfId="235" xr:uid="{00000000-0005-0000-0000-0000EA000000}"/>
    <cellStyle name="Comma 11 3 4" xfId="236" xr:uid="{00000000-0005-0000-0000-0000EB000000}"/>
    <cellStyle name="Comma 11 3 4 2" xfId="237" xr:uid="{00000000-0005-0000-0000-0000EC000000}"/>
    <cellStyle name="Comma 11 3 5" xfId="238" xr:uid="{00000000-0005-0000-0000-0000ED000000}"/>
    <cellStyle name="Comma 11 3 6" xfId="239" xr:uid="{00000000-0005-0000-0000-0000EE000000}"/>
    <cellStyle name="Comma 11 4" xfId="240" xr:uid="{00000000-0005-0000-0000-0000EF000000}"/>
    <cellStyle name="Comma 11 4 2" xfId="241" xr:uid="{00000000-0005-0000-0000-0000F0000000}"/>
    <cellStyle name="Comma 11 4 2 2" xfId="242" xr:uid="{00000000-0005-0000-0000-0000F1000000}"/>
    <cellStyle name="Comma 11 4 3" xfId="243" xr:uid="{00000000-0005-0000-0000-0000F2000000}"/>
    <cellStyle name="Comma 11 4 3 2" xfId="244" xr:uid="{00000000-0005-0000-0000-0000F3000000}"/>
    <cellStyle name="Comma 11 4 4" xfId="245" xr:uid="{00000000-0005-0000-0000-0000F4000000}"/>
    <cellStyle name="Comma 11 4 4 2" xfId="246" xr:uid="{00000000-0005-0000-0000-0000F5000000}"/>
    <cellStyle name="Comma 11 4 5" xfId="247" xr:uid="{00000000-0005-0000-0000-0000F6000000}"/>
    <cellStyle name="Comma 11 4 6" xfId="248" xr:uid="{00000000-0005-0000-0000-0000F7000000}"/>
    <cellStyle name="Comma 11 5" xfId="249" xr:uid="{00000000-0005-0000-0000-0000F8000000}"/>
    <cellStyle name="Comma 11 5 2" xfId="250" xr:uid="{00000000-0005-0000-0000-0000F9000000}"/>
    <cellStyle name="Comma 11 5 2 2" xfId="251" xr:uid="{00000000-0005-0000-0000-0000FA000000}"/>
    <cellStyle name="Comma 11 5 3" xfId="252" xr:uid="{00000000-0005-0000-0000-0000FB000000}"/>
    <cellStyle name="Comma 11 5 3 2" xfId="253" xr:uid="{00000000-0005-0000-0000-0000FC000000}"/>
    <cellStyle name="Comma 11 5 4" xfId="254" xr:uid="{00000000-0005-0000-0000-0000FD000000}"/>
    <cellStyle name="Comma 11 5 4 2" xfId="255" xr:uid="{00000000-0005-0000-0000-0000FE000000}"/>
    <cellStyle name="Comma 11 5 5" xfId="256" xr:uid="{00000000-0005-0000-0000-0000FF000000}"/>
    <cellStyle name="Comma 11 5 6" xfId="257" xr:uid="{00000000-0005-0000-0000-000000010000}"/>
    <cellStyle name="Comma 11 8" xfId="258" xr:uid="{00000000-0005-0000-0000-000001010000}"/>
    <cellStyle name="Comma 11 8 2" xfId="259" xr:uid="{00000000-0005-0000-0000-000002010000}"/>
    <cellStyle name="Comma 11 8 2 2" xfId="260" xr:uid="{00000000-0005-0000-0000-000003010000}"/>
    <cellStyle name="Comma 11 8 3" xfId="261" xr:uid="{00000000-0005-0000-0000-000004010000}"/>
    <cellStyle name="Comma 12" xfId="262" xr:uid="{00000000-0005-0000-0000-000005010000}"/>
    <cellStyle name="Comma 12 2" xfId="263" xr:uid="{00000000-0005-0000-0000-000006010000}"/>
    <cellStyle name="Comma 12 2 2" xfId="264" xr:uid="{00000000-0005-0000-0000-000007010000}"/>
    <cellStyle name="Comma 12 2 2 2" xfId="265" xr:uid="{00000000-0005-0000-0000-000008010000}"/>
    <cellStyle name="Comma 12 2 2 2 2" xfId="266" xr:uid="{00000000-0005-0000-0000-000009010000}"/>
    <cellStyle name="Comma 12 2 2 3" xfId="267" xr:uid="{00000000-0005-0000-0000-00000A010000}"/>
    <cellStyle name="Comma 12 2 2 3 2" xfId="268" xr:uid="{00000000-0005-0000-0000-00000B010000}"/>
    <cellStyle name="Comma 12 2 2 4" xfId="269" xr:uid="{00000000-0005-0000-0000-00000C010000}"/>
    <cellStyle name="Comma 12 2 2 4 2" xfId="270" xr:uid="{00000000-0005-0000-0000-00000D010000}"/>
    <cellStyle name="Comma 12 2 2 5" xfId="271" xr:uid="{00000000-0005-0000-0000-00000E010000}"/>
    <cellStyle name="Comma 12 2 2 6" xfId="272" xr:uid="{00000000-0005-0000-0000-00000F010000}"/>
    <cellStyle name="Comma 12 3" xfId="273" xr:uid="{00000000-0005-0000-0000-000010010000}"/>
    <cellStyle name="Comma 12 3 2" xfId="274" xr:uid="{00000000-0005-0000-0000-000011010000}"/>
    <cellStyle name="Comma 12 3 2 2" xfId="275" xr:uid="{00000000-0005-0000-0000-000012010000}"/>
    <cellStyle name="Comma 12 3 3" xfId="276" xr:uid="{00000000-0005-0000-0000-000013010000}"/>
    <cellStyle name="Comma 12 3 3 2" xfId="277" xr:uid="{00000000-0005-0000-0000-000014010000}"/>
    <cellStyle name="Comma 12 3 4" xfId="278" xr:uid="{00000000-0005-0000-0000-000015010000}"/>
    <cellStyle name="Comma 12 3 4 2" xfId="279" xr:uid="{00000000-0005-0000-0000-000016010000}"/>
    <cellStyle name="Comma 12 3 5" xfId="280" xr:uid="{00000000-0005-0000-0000-000017010000}"/>
    <cellStyle name="Comma 12 3 6" xfId="281" xr:uid="{00000000-0005-0000-0000-000018010000}"/>
    <cellStyle name="Comma 12 4" xfId="282" xr:uid="{00000000-0005-0000-0000-000019010000}"/>
    <cellStyle name="Comma 12 4 2" xfId="283" xr:uid="{00000000-0005-0000-0000-00001A010000}"/>
    <cellStyle name="Comma 12 4 2 2" xfId="284" xr:uid="{00000000-0005-0000-0000-00001B010000}"/>
    <cellStyle name="Comma 12 4 3" xfId="285" xr:uid="{00000000-0005-0000-0000-00001C010000}"/>
    <cellStyle name="Comma 12 4 3 2" xfId="286" xr:uid="{00000000-0005-0000-0000-00001D010000}"/>
    <cellStyle name="Comma 12 4 4" xfId="287" xr:uid="{00000000-0005-0000-0000-00001E010000}"/>
    <cellStyle name="Comma 12 4 4 2" xfId="288" xr:uid="{00000000-0005-0000-0000-00001F010000}"/>
    <cellStyle name="Comma 12 4 5" xfId="289" xr:uid="{00000000-0005-0000-0000-000020010000}"/>
    <cellStyle name="Comma 12 4 6" xfId="290" xr:uid="{00000000-0005-0000-0000-000021010000}"/>
    <cellStyle name="Comma 12 5" xfId="291" xr:uid="{00000000-0005-0000-0000-000022010000}"/>
    <cellStyle name="Comma 12 5 2" xfId="292" xr:uid="{00000000-0005-0000-0000-000023010000}"/>
    <cellStyle name="Comma 12 5 2 2" xfId="293" xr:uid="{00000000-0005-0000-0000-000024010000}"/>
    <cellStyle name="Comma 12 5 3" xfId="294" xr:uid="{00000000-0005-0000-0000-000025010000}"/>
    <cellStyle name="Comma 12 5 3 2" xfId="295" xr:uid="{00000000-0005-0000-0000-000026010000}"/>
    <cellStyle name="Comma 12 5 4" xfId="296" xr:uid="{00000000-0005-0000-0000-000027010000}"/>
    <cellStyle name="Comma 12 5 4 2" xfId="297" xr:uid="{00000000-0005-0000-0000-000028010000}"/>
    <cellStyle name="Comma 12 5 5" xfId="298" xr:uid="{00000000-0005-0000-0000-000029010000}"/>
    <cellStyle name="Comma 12 5 6" xfId="299" xr:uid="{00000000-0005-0000-0000-00002A010000}"/>
    <cellStyle name="Comma 12_HH-2" xfId="300" xr:uid="{00000000-0005-0000-0000-00002B010000}"/>
    <cellStyle name="Comma 13" xfId="301" xr:uid="{00000000-0005-0000-0000-00002C010000}"/>
    <cellStyle name="Comma 13 2" xfId="302" xr:uid="{00000000-0005-0000-0000-00002D010000}"/>
    <cellStyle name="Comma 13 2 2" xfId="303" xr:uid="{00000000-0005-0000-0000-00002E010000}"/>
    <cellStyle name="Comma 13 2 2 2" xfId="304" xr:uid="{00000000-0005-0000-0000-00002F010000}"/>
    <cellStyle name="Comma 13 2 3" xfId="305" xr:uid="{00000000-0005-0000-0000-000030010000}"/>
    <cellStyle name="Comma 13 3" xfId="306" xr:uid="{00000000-0005-0000-0000-000031010000}"/>
    <cellStyle name="Comma 13 3 2" xfId="307" xr:uid="{00000000-0005-0000-0000-000032010000}"/>
    <cellStyle name="Comma 13 3 2 2" xfId="308" xr:uid="{00000000-0005-0000-0000-000033010000}"/>
    <cellStyle name="Comma 13 3 3" xfId="309" xr:uid="{00000000-0005-0000-0000-000034010000}"/>
    <cellStyle name="Comma 14" xfId="310" xr:uid="{00000000-0005-0000-0000-000035010000}"/>
    <cellStyle name="Comma 14 2" xfId="311" xr:uid="{00000000-0005-0000-0000-000036010000}"/>
    <cellStyle name="Comma 14 2 2" xfId="312" xr:uid="{00000000-0005-0000-0000-000037010000}"/>
    <cellStyle name="Comma 14 2 2 2" xfId="313" xr:uid="{00000000-0005-0000-0000-000038010000}"/>
    <cellStyle name="Comma 14 2 3" xfId="314" xr:uid="{00000000-0005-0000-0000-000039010000}"/>
    <cellStyle name="Comma 14 3" xfId="315" xr:uid="{00000000-0005-0000-0000-00003A010000}"/>
    <cellStyle name="Comma 14 3 2" xfId="316" xr:uid="{00000000-0005-0000-0000-00003B010000}"/>
    <cellStyle name="Comma 14 3 2 2" xfId="317" xr:uid="{00000000-0005-0000-0000-00003C010000}"/>
    <cellStyle name="Comma 14 3 3" xfId="318" xr:uid="{00000000-0005-0000-0000-00003D010000}"/>
    <cellStyle name="Comma 14 3 3 2" xfId="319" xr:uid="{00000000-0005-0000-0000-00003E010000}"/>
    <cellStyle name="Comma 14 3 4" xfId="320" xr:uid="{00000000-0005-0000-0000-00003F010000}"/>
    <cellStyle name="Comma 14 3 4 2" xfId="321" xr:uid="{00000000-0005-0000-0000-000040010000}"/>
    <cellStyle name="Comma 14 3 5" xfId="322" xr:uid="{00000000-0005-0000-0000-000041010000}"/>
    <cellStyle name="Comma 14 3 6" xfId="323" xr:uid="{00000000-0005-0000-0000-000042010000}"/>
    <cellStyle name="Comma 14 4" xfId="324" xr:uid="{00000000-0005-0000-0000-000043010000}"/>
    <cellStyle name="Comma 14 4 2" xfId="325" xr:uid="{00000000-0005-0000-0000-000044010000}"/>
    <cellStyle name="Comma 14 4 2 2" xfId="326" xr:uid="{00000000-0005-0000-0000-000045010000}"/>
    <cellStyle name="Comma 14 4 3" xfId="327" xr:uid="{00000000-0005-0000-0000-000046010000}"/>
    <cellStyle name="Comma 15" xfId="328" xr:uid="{00000000-0005-0000-0000-000047010000}"/>
    <cellStyle name="Comma 15 2" xfId="329" xr:uid="{00000000-0005-0000-0000-000048010000}"/>
    <cellStyle name="Comma 15 2 2" xfId="330" xr:uid="{00000000-0005-0000-0000-000049010000}"/>
    <cellStyle name="Comma 15 2 2 2" xfId="331" xr:uid="{00000000-0005-0000-0000-00004A010000}"/>
    <cellStyle name="Comma 15 2 3" xfId="332" xr:uid="{00000000-0005-0000-0000-00004B010000}"/>
    <cellStyle name="Comma 15 3" xfId="333" xr:uid="{00000000-0005-0000-0000-00004C010000}"/>
    <cellStyle name="Comma 15 3 2" xfId="334" xr:uid="{00000000-0005-0000-0000-00004D010000}"/>
    <cellStyle name="Comma 15 3 2 2" xfId="335" xr:uid="{00000000-0005-0000-0000-00004E010000}"/>
    <cellStyle name="Comma 15 3 3" xfId="336" xr:uid="{00000000-0005-0000-0000-00004F010000}"/>
    <cellStyle name="Comma 16" xfId="337" xr:uid="{00000000-0005-0000-0000-000050010000}"/>
    <cellStyle name="Comma 16 2" xfId="338" xr:uid="{00000000-0005-0000-0000-000051010000}"/>
    <cellStyle name="Comma 16 2 2" xfId="339" xr:uid="{00000000-0005-0000-0000-000052010000}"/>
    <cellStyle name="Comma 16 2 2 2" xfId="340" xr:uid="{00000000-0005-0000-0000-000053010000}"/>
    <cellStyle name="Comma 16 2 3" xfId="341" xr:uid="{00000000-0005-0000-0000-000054010000}"/>
    <cellStyle name="Comma 16 3" xfId="342" xr:uid="{00000000-0005-0000-0000-000055010000}"/>
    <cellStyle name="Comma 16 3 2" xfId="343" xr:uid="{00000000-0005-0000-0000-000056010000}"/>
    <cellStyle name="Comma 16 3 2 2" xfId="344" xr:uid="{00000000-0005-0000-0000-000057010000}"/>
    <cellStyle name="Comma 16 3 3" xfId="345" xr:uid="{00000000-0005-0000-0000-000058010000}"/>
    <cellStyle name="Comma 17" xfId="346" xr:uid="{00000000-0005-0000-0000-000059010000}"/>
    <cellStyle name="Comma 17 2" xfId="347" xr:uid="{00000000-0005-0000-0000-00005A010000}"/>
    <cellStyle name="Comma 17 2 2" xfId="348" xr:uid="{00000000-0005-0000-0000-00005B010000}"/>
    <cellStyle name="Comma 17 2 2 2" xfId="349" xr:uid="{00000000-0005-0000-0000-00005C010000}"/>
    <cellStyle name="Comma 17 2 3" xfId="350" xr:uid="{00000000-0005-0000-0000-00005D010000}"/>
    <cellStyle name="Comma 17 2 3 2" xfId="351" xr:uid="{00000000-0005-0000-0000-00005E010000}"/>
    <cellStyle name="Comma 17 2 4" xfId="352" xr:uid="{00000000-0005-0000-0000-00005F010000}"/>
    <cellStyle name="Comma 17 2 4 2" xfId="353" xr:uid="{00000000-0005-0000-0000-000060010000}"/>
    <cellStyle name="Comma 17 2 5" xfId="354" xr:uid="{00000000-0005-0000-0000-000061010000}"/>
    <cellStyle name="Comma 17 2 6" xfId="355" xr:uid="{00000000-0005-0000-0000-000062010000}"/>
    <cellStyle name="Comma 18" xfId="356" xr:uid="{00000000-0005-0000-0000-000063010000}"/>
    <cellStyle name="Comma 18 2" xfId="357" xr:uid="{00000000-0005-0000-0000-000064010000}"/>
    <cellStyle name="Comma 18 2 2" xfId="358" xr:uid="{00000000-0005-0000-0000-000065010000}"/>
    <cellStyle name="Comma 18 2 2 2" xfId="359" xr:uid="{00000000-0005-0000-0000-000066010000}"/>
    <cellStyle name="Comma 18 2 2 2 2" xfId="360" xr:uid="{00000000-0005-0000-0000-000067010000}"/>
    <cellStyle name="Comma 18 2 2 3" xfId="361" xr:uid="{00000000-0005-0000-0000-000068010000}"/>
    <cellStyle name="Comma 18 2 2 3 2" xfId="362" xr:uid="{00000000-0005-0000-0000-000069010000}"/>
    <cellStyle name="Comma 18 2 2 4" xfId="363" xr:uid="{00000000-0005-0000-0000-00006A010000}"/>
    <cellStyle name="Comma 18 2 2 4 2" xfId="364" xr:uid="{00000000-0005-0000-0000-00006B010000}"/>
    <cellStyle name="Comma 18 2 2 5" xfId="365" xr:uid="{00000000-0005-0000-0000-00006C010000}"/>
    <cellStyle name="Comma 18 2 2 6" xfId="366" xr:uid="{00000000-0005-0000-0000-00006D010000}"/>
    <cellStyle name="Comma 18 2 3" xfId="367" xr:uid="{00000000-0005-0000-0000-00006E010000}"/>
    <cellStyle name="Comma 18 2 3 2" xfId="368" xr:uid="{00000000-0005-0000-0000-00006F010000}"/>
    <cellStyle name="Comma 18 2 4" xfId="369" xr:uid="{00000000-0005-0000-0000-000070010000}"/>
    <cellStyle name="Comma 18 2 4 2" xfId="370" xr:uid="{00000000-0005-0000-0000-000071010000}"/>
    <cellStyle name="Comma 18 2 5" xfId="371" xr:uid="{00000000-0005-0000-0000-000072010000}"/>
    <cellStyle name="Comma 18 2 5 2" xfId="372" xr:uid="{00000000-0005-0000-0000-000073010000}"/>
    <cellStyle name="Comma 18 2 6" xfId="373" xr:uid="{00000000-0005-0000-0000-000074010000}"/>
    <cellStyle name="Comma 18 2 7" xfId="374" xr:uid="{00000000-0005-0000-0000-000075010000}"/>
    <cellStyle name="Comma 19" xfId="375" xr:uid="{00000000-0005-0000-0000-000076010000}"/>
    <cellStyle name="Comma 19 2" xfId="376" xr:uid="{00000000-0005-0000-0000-000077010000}"/>
    <cellStyle name="Comma 19 2 2" xfId="377" xr:uid="{00000000-0005-0000-0000-000078010000}"/>
    <cellStyle name="Comma 19 2 2 2" xfId="378" xr:uid="{00000000-0005-0000-0000-000079010000}"/>
    <cellStyle name="Comma 19 2 3" xfId="379" xr:uid="{00000000-0005-0000-0000-00007A010000}"/>
    <cellStyle name="Comma 19 2 3 2" xfId="380" xr:uid="{00000000-0005-0000-0000-00007B010000}"/>
    <cellStyle name="Comma 19 2 4" xfId="381" xr:uid="{00000000-0005-0000-0000-00007C010000}"/>
    <cellStyle name="Comma 19 2 4 2" xfId="382" xr:uid="{00000000-0005-0000-0000-00007D010000}"/>
    <cellStyle name="Comma 19 2 5" xfId="383" xr:uid="{00000000-0005-0000-0000-00007E010000}"/>
    <cellStyle name="Comma 19 2 6" xfId="384" xr:uid="{00000000-0005-0000-0000-00007F010000}"/>
    <cellStyle name="Comma 2" xfId="385" xr:uid="{00000000-0005-0000-0000-000080010000}"/>
    <cellStyle name="Comma 2 10" xfId="386" xr:uid="{00000000-0005-0000-0000-000081010000}"/>
    <cellStyle name="Comma 2 10 2" xfId="387" xr:uid="{00000000-0005-0000-0000-000082010000}"/>
    <cellStyle name="Comma 2 10 2 2" xfId="388" xr:uid="{00000000-0005-0000-0000-000083010000}"/>
    <cellStyle name="Comma 2 10 2 2 2" xfId="389" xr:uid="{00000000-0005-0000-0000-000084010000}"/>
    <cellStyle name="Comma 2 10 2 3" xfId="390" xr:uid="{00000000-0005-0000-0000-000085010000}"/>
    <cellStyle name="Comma 2 10 3" xfId="391" xr:uid="{00000000-0005-0000-0000-000086010000}"/>
    <cellStyle name="Comma 2 10 3 2" xfId="392" xr:uid="{00000000-0005-0000-0000-000087010000}"/>
    <cellStyle name="Comma 2 10 4" xfId="393" xr:uid="{00000000-0005-0000-0000-000088010000}"/>
    <cellStyle name="Comma 2 11" xfId="394" xr:uid="{00000000-0005-0000-0000-000089010000}"/>
    <cellStyle name="Comma 2 11 2" xfId="395" xr:uid="{00000000-0005-0000-0000-00008A010000}"/>
    <cellStyle name="Comma 2 11 2 2" xfId="396" xr:uid="{00000000-0005-0000-0000-00008B010000}"/>
    <cellStyle name="Comma 2 11 2 2 2" xfId="397" xr:uid="{00000000-0005-0000-0000-00008C010000}"/>
    <cellStyle name="Comma 2 11 2 3" xfId="398" xr:uid="{00000000-0005-0000-0000-00008D010000}"/>
    <cellStyle name="Comma 2 11 3" xfId="399" xr:uid="{00000000-0005-0000-0000-00008E010000}"/>
    <cellStyle name="Comma 2 11 3 2" xfId="400" xr:uid="{00000000-0005-0000-0000-00008F010000}"/>
    <cellStyle name="Comma 2 11 4" xfId="401" xr:uid="{00000000-0005-0000-0000-000090010000}"/>
    <cellStyle name="Comma 2 12" xfId="402" xr:uid="{00000000-0005-0000-0000-000091010000}"/>
    <cellStyle name="Comma 2 12 2" xfId="403" xr:uid="{00000000-0005-0000-0000-000092010000}"/>
    <cellStyle name="Comma 2 12 2 2" xfId="404" xr:uid="{00000000-0005-0000-0000-000093010000}"/>
    <cellStyle name="Comma 2 12 2 2 2" xfId="405" xr:uid="{00000000-0005-0000-0000-000094010000}"/>
    <cellStyle name="Comma 2 12 2 3" xfId="406" xr:uid="{00000000-0005-0000-0000-000095010000}"/>
    <cellStyle name="Comma 2 12 3" xfId="407" xr:uid="{00000000-0005-0000-0000-000096010000}"/>
    <cellStyle name="Comma 2 12 3 2" xfId="408" xr:uid="{00000000-0005-0000-0000-000097010000}"/>
    <cellStyle name="Comma 2 12 4" xfId="409" xr:uid="{00000000-0005-0000-0000-000098010000}"/>
    <cellStyle name="Comma 2 13" xfId="410" xr:uid="{00000000-0005-0000-0000-000099010000}"/>
    <cellStyle name="Comma 2 13 2" xfId="411" xr:uid="{00000000-0005-0000-0000-00009A010000}"/>
    <cellStyle name="Comma 2 13 2 2" xfId="412" xr:uid="{00000000-0005-0000-0000-00009B010000}"/>
    <cellStyle name="Comma 2 13 2 2 2" xfId="413" xr:uid="{00000000-0005-0000-0000-00009C010000}"/>
    <cellStyle name="Comma 2 13 2 3" xfId="414" xr:uid="{00000000-0005-0000-0000-00009D010000}"/>
    <cellStyle name="Comma 2 13 3" xfId="415" xr:uid="{00000000-0005-0000-0000-00009E010000}"/>
    <cellStyle name="Comma 2 13 3 2" xfId="416" xr:uid="{00000000-0005-0000-0000-00009F010000}"/>
    <cellStyle name="Comma 2 13 4" xfId="417" xr:uid="{00000000-0005-0000-0000-0000A0010000}"/>
    <cellStyle name="Comma 2 14" xfId="418" xr:uid="{00000000-0005-0000-0000-0000A1010000}"/>
    <cellStyle name="Comma 2 14 2" xfId="419" xr:uid="{00000000-0005-0000-0000-0000A2010000}"/>
    <cellStyle name="Comma 2 14 2 2" xfId="420" xr:uid="{00000000-0005-0000-0000-0000A3010000}"/>
    <cellStyle name="Comma 2 14 2 2 2" xfId="421" xr:uid="{00000000-0005-0000-0000-0000A4010000}"/>
    <cellStyle name="Comma 2 14 2 3" xfId="422" xr:uid="{00000000-0005-0000-0000-0000A5010000}"/>
    <cellStyle name="Comma 2 14 3" xfId="423" xr:uid="{00000000-0005-0000-0000-0000A6010000}"/>
    <cellStyle name="Comma 2 14 3 2" xfId="424" xr:uid="{00000000-0005-0000-0000-0000A7010000}"/>
    <cellStyle name="Comma 2 14 4" xfId="425" xr:uid="{00000000-0005-0000-0000-0000A8010000}"/>
    <cellStyle name="Comma 2 15" xfId="426" xr:uid="{00000000-0005-0000-0000-0000A9010000}"/>
    <cellStyle name="Comma 2 15 2" xfId="427" xr:uid="{00000000-0005-0000-0000-0000AA010000}"/>
    <cellStyle name="Comma 2 15 2 2" xfId="428" xr:uid="{00000000-0005-0000-0000-0000AB010000}"/>
    <cellStyle name="Comma 2 15 2 2 2" xfId="429" xr:uid="{00000000-0005-0000-0000-0000AC010000}"/>
    <cellStyle name="Comma 2 15 2 3" xfId="430" xr:uid="{00000000-0005-0000-0000-0000AD010000}"/>
    <cellStyle name="Comma 2 15 3" xfId="431" xr:uid="{00000000-0005-0000-0000-0000AE010000}"/>
    <cellStyle name="Comma 2 15 3 2" xfId="432" xr:uid="{00000000-0005-0000-0000-0000AF010000}"/>
    <cellStyle name="Comma 2 15 4" xfId="433" xr:uid="{00000000-0005-0000-0000-0000B0010000}"/>
    <cellStyle name="Comma 2 16" xfId="434" xr:uid="{00000000-0005-0000-0000-0000B1010000}"/>
    <cellStyle name="Comma 2 16 2" xfId="435" xr:uid="{00000000-0005-0000-0000-0000B2010000}"/>
    <cellStyle name="Comma 2 16 2 2" xfId="436" xr:uid="{00000000-0005-0000-0000-0000B3010000}"/>
    <cellStyle name="Comma 2 16 2 2 2" xfId="437" xr:uid="{00000000-0005-0000-0000-0000B4010000}"/>
    <cellStyle name="Comma 2 16 2 3" xfId="438" xr:uid="{00000000-0005-0000-0000-0000B5010000}"/>
    <cellStyle name="Comma 2 16 3" xfId="439" xr:uid="{00000000-0005-0000-0000-0000B6010000}"/>
    <cellStyle name="Comma 2 16 3 2" xfId="440" xr:uid="{00000000-0005-0000-0000-0000B7010000}"/>
    <cellStyle name="Comma 2 16 4" xfId="441" xr:uid="{00000000-0005-0000-0000-0000B8010000}"/>
    <cellStyle name="Comma 2 17" xfId="442" xr:uid="{00000000-0005-0000-0000-0000B9010000}"/>
    <cellStyle name="Comma 2 17 2" xfId="443" xr:uid="{00000000-0005-0000-0000-0000BA010000}"/>
    <cellStyle name="Comma 2 17 2 2" xfId="444" xr:uid="{00000000-0005-0000-0000-0000BB010000}"/>
    <cellStyle name="Comma 2 17 3" xfId="445" xr:uid="{00000000-0005-0000-0000-0000BC010000}"/>
    <cellStyle name="Comma 2 17 3 2" xfId="446" xr:uid="{00000000-0005-0000-0000-0000BD010000}"/>
    <cellStyle name="Comma 2 17 4" xfId="447" xr:uid="{00000000-0005-0000-0000-0000BE010000}"/>
    <cellStyle name="Comma 2 17 4 2" xfId="448" xr:uid="{00000000-0005-0000-0000-0000BF010000}"/>
    <cellStyle name="Comma 2 17 5" xfId="449" xr:uid="{00000000-0005-0000-0000-0000C0010000}"/>
    <cellStyle name="Comma 2 17 6" xfId="450" xr:uid="{00000000-0005-0000-0000-0000C1010000}"/>
    <cellStyle name="Comma 2 18" xfId="451" xr:uid="{00000000-0005-0000-0000-0000C2010000}"/>
    <cellStyle name="Comma 2 18 2" xfId="452" xr:uid="{00000000-0005-0000-0000-0000C3010000}"/>
    <cellStyle name="Comma 2 18 2 2" xfId="453" xr:uid="{00000000-0005-0000-0000-0000C4010000}"/>
    <cellStyle name="Comma 2 18 2 2 2" xfId="454" xr:uid="{00000000-0005-0000-0000-0000C5010000}"/>
    <cellStyle name="Comma 2 18 2 3" xfId="455" xr:uid="{00000000-0005-0000-0000-0000C6010000}"/>
    <cellStyle name="Comma 2 18 2 3 2" xfId="456" xr:uid="{00000000-0005-0000-0000-0000C7010000}"/>
    <cellStyle name="Comma 2 18 2 4" xfId="457" xr:uid="{00000000-0005-0000-0000-0000C8010000}"/>
    <cellStyle name="Comma 2 18 2 4 2" xfId="458" xr:uid="{00000000-0005-0000-0000-0000C9010000}"/>
    <cellStyle name="Comma 2 18 2 5" xfId="459" xr:uid="{00000000-0005-0000-0000-0000CA010000}"/>
    <cellStyle name="Comma 2 18 2 6" xfId="460" xr:uid="{00000000-0005-0000-0000-0000CB010000}"/>
    <cellStyle name="Comma 2 18 3" xfId="461" xr:uid="{00000000-0005-0000-0000-0000CC010000}"/>
    <cellStyle name="Comma 2 18 3 2" xfId="462" xr:uid="{00000000-0005-0000-0000-0000CD010000}"/>
    <cellStyle name="Comma 2 18 4" xfId="463" xr:uid="{00000000-0005-0000-0000-0000CE010000}"/>
    <cellStyle name="Comma 2 18 4 2" xfId="464" xr:uid="{00000000-0005-0000-0000-0000CF010000}"/>
    <cellStyle name="Comma 2 18 5" xfId="465" xr:uid="{00000000-0005-0000-0000-0000D0010000}"/>
    <cellStyle name="Comma 2 18 5 2" xfId="466" xr:uid="{00000000-0005-0000-0000-0000D1010000}"/>
    <cellStyle name="Comma 2 18 6" xfId="467" xr:uid="{00000000-0005-0000-0000-0000D2010000}"/>
    <cellStyle name="Comma 2 18 7" xfId="468" xr:uid="{00000000-0005-0000-0000-0000D3010000}"/>
    <cellStyle name="Comma 2 19" xfId="469" xr:uid="{00000000-0005-0000-0000-0000D4010000}"/>
    <cellStyle name="Comma 2 19 2" xfId="470" xr:uid="{00000000-0005-0000-0000-0000D5010000}"/>
    <cellStyle name="Comma 2 19 2 2" xfId="471" xr:uid="{00000000-0005-0000-0000-0000D6010000}"/>
    <cellStyle name="Comma 2 19 3" xfId="472" xr:uid="{00000000-0005-0000-0000-0000D7010000}"/>
    <cellStyle name="Comma 2 2" xfId="473" xr:uid="{00000000-0005-0000-0000-0000D8010000}"/>
    <cellStyle name="Comma 2 2 10" xfId="474" xr:uid="{00000000-0005-0000-0000-0000D9010000}"/>
    <cellStyle name="Comma 2 2 10 2" xfId="475" xr:uid="{00000000-0005-0000-0000-0000DA010000}"/>
    <cellStyle name="Comma 2 2 10 2 2" xfId="476" xr:uid="{00000000-0005-0000-0000-0000DB010000}"/>
    <cellStyle name="Comma 2 2 10 3" xfId="477" xr:uid="{00000000-0005-0000-0000-0000DC010000}"/>
    <cellStyle name="Comma 2 2 10 3 2" xfId="478" xr:uid="{00000000-0005-0000-0000-0000DD010000}"/>
    <cellStyle name="Comma 2 2 10 4" xfId="479" xr:uid="{00000000-0005-0000-0000-0000DE010000}"/>
    <cellStyle name="Comma 2 2 10 4 2" xfId="480" xr:uid="{00000000-0005-0000-0000-0000DF010000}"/>
    <cellStyle name="Comma 2 2 10 5" xfId="481" xr:uid="{00000000-0005-0000-0000-0000E0010000}"/>
    <cellStyle name="Comma 2 2 10 6" xfId="482" xr:uid="{00000000-0005-0000-0000-0000E1010000}"/>
    <cellStyle name="Comma 2 2 11" xfId="483" xr:uid="{00000000-0005-0000-0000-0000E2010000}"/>
    <cellStyle name="Comma 2 2 11 2" xfId="484" xr:uid="{00000000-0005-0000-0000-0000E3010000}"/>
    <cellStyle name="Comma 2 2 11 2 2" xfId="485" xr:uid="{00000000-0005-0000-0000-0000E4010000}"/>
    <cellStyle name="Comma 2 2 11 3" xfId="486" xr:uid="{00000000-0005-0000-0000-0000E5010000}"/>
    <cellStyle name="Comma 2 2 11 3 2" xfId="487" xr:uid="{00000000-0005-0000-0000-0000E6010000}"/>
    <cellStyle name="Comma 2 2 11 4" xfId="488" xr:uid="{00000000-0005-0000-0000-0000E7010000}"/>
    <cellStyle name="Comma 2 2 11 4 2" xfId="489" xr:uid="{00000000-0005-0000-0000-0000E8010000}"/>
    <cellStyle name="Comma 2 2 11 5" xfId="490" xr:uid="{00000000-0005-0000-0000-0000E9010000}"/>
    <cellStyle name="Comma 2 2 11 6" xfId="491" xr:uid="{00000000-0005-0000-0000-0000EA010000}"/>
    <cellStyle name="Comma 2 2 12" xfId="492" xr:uid="{00000000-0005-0000-0000-0000EB010000}"/>
    <cellStyle name="Comma 2 2 12 2" xfId="493" xr:uid="{00000000-0005-0000-0000-0000EC010000}"/>
    <cellStyle name="Comma 2 2 12 2 2" xfId="494" xr:uid="{00000000-0005-0000-0000-0000ED010000}"/>
    <cellStyle name="Comma 2 2 12 3" xfId="495" xr:uid="{00000000-0005-0000-0000-0000EE010000}"/>
    <cellStyle name="Comma 2 2 12 3 2" xfId="496" xr:uid="{00000000-0005-0000-0000-0000EF010000}"/>
    <cellStyle name="Comma 2 2 12 4" xfId="497" xr:uid="{00000000-0005-0000-0000-0000F0010000}"/>
    <cellStyle name="Comma 2 2 12 4 2" xfId="498" xr:uid="{00000000-0005-0000-0000-0000F1010000}"/>
    <cellStyle name="Comma 2 2 12 5" xfId="499" xr:uid="{00000000-0005-0000-0000-0000F2010000}"/>
    <cellStyle name="Comma 2 2 12 6" xfId="500" xr:uid="{00000000-0005-0000-0000-0000F3010000}"/>
    <cellStyle name="Comma 2 2 13" xfId="501" xr:uid="{00000000-0005-0000-0000-0000F4010000}"/>
    <cellStyle name="Comma 2 2 13 2" xfId="502" xr:uid="{00000000-0005-0000-0000-0000F5010000}"/>
    <cellStyle name="Comma 2 2 13 2 2" xfId="503" xr:uid="{00000000-0005-0000-0000-0000F6010000}"/>
    <cellStyle name="Comma 2 2 13 3" xfId="504" xr:uid="{00000000-0005-0000-0000-0000F7010000}"/>
    <cellStyle name="Comma 2 2 13 3 2" xfId="505" xr:uid="{00000000-0005-0000-0000-0000F8010000}"/>
    <cellStyle name="Comma 2 2 13 4" xfId="506" xr:uid="{00000000-0005-0000-0000-0000F9010000}"/>
    <cellStyle name="Comma 2 2 13 4 2" xfId="507" xr:uid="{00000000-0005-0000-0000-0000FA010000}"/>
    <cellStyle name="Comma 2 2 13 5" xfId="508" xr:uid="{00000000-0005-0000-0000-0000FB010000}"/>
    <cellStyle name="Comma 2 2 13 6" xfId="509" xr:uid="{00000000-0005-0000-0000-0000FC010000}"/>
    <cellStyle name="Comma 2 2 14" xfId="510" xr:uid="{00000000-0005-0000-0000-0000FD010000}"/>
    <cellStyle name="Comma 2 2 14 2" xfId="511" xr:uid="{00000000-0005-0000-0000-0000FE010000}"/>
    <cellStyle name="Comma 2 2 14 2 2" xfId="512" xr:uid="{00000000-0005-0000-0000-0000FF010000}"/>
    <cellStyle name="Comma 2 2 14 3" xfId="513" xr:uid="{00000000-0005-0000-0000-000000020000}"/>
    <cellStyle name="Comma 2 2 14 3 2" xfId="514" xr:uid="{00000000-0005-0000-0000-000001020000}"/>
    <cellStyle name="Comma 2 2 14 4" xfId="515" xr:uid="{00000000-0005-0000-0000-000002020000}"/>
    <cellStyle name="Comma 2 2 14 4 2" xfId="516" xr:uid="{00000000-0005-0000-0000-000003020000}"/>
    <cellStyle name="Comma 2 2 14 5" xfId="517" xr:uid="{00000000-0005-0000-0000-000004020000}"/>
    <cellStyle name="Comma 2 2 14 6" xfId="518" xr:uid="{00000000-0005-0000-0000-000005020000}"/>
    <cellStyle name="Comma 2 2 15" xfId="519" xr:uid="{00000000-0005-0000-0000-000006020000}"/>
    <cellStyle name="Comma 2 2 15 2" xfId="520" xr:uid="{00000000-0005-0000-0000-000007020000}"/>
    <cellStyle name="Comma 2 2 15 2 2" xfId="521" xr:uid="{00000000-0005-0000-0000-000008020000}"/>
    <cellStyle name="Comma 2 2 15 3" xfId="522" xr:uid="{00000000-0005-0000-0000-000009020000}"/>
    <cellStyle name="Comma 2 2 15 3 2" xfId="523" xr:uid="{00000000-0005-0000-0000-00000A020000}"/>
    <cellStyle name="Comma 2 2 15 4" xfId="524" xr:uid="{00000000-0005-0000-0000-00000B020000}"/>
    <cellStyle name="Comma 2 2 15 4 2" xfId="525" xr:uid="{00000000-0005-0000-0000-00000C020000}"/>
    <cellStyle name="Comma 2 2 15 5" xfId="526" xr:uid="{00000000-0005-0000-0000-00000D020000}"/>
    <cellStyle name="Comma 2 2 15 6" xfId="527" xr:uid="{00000000-0005-0000-0000-00000E020000}"/>
    <cellStyle name="Comma 2 2 16" xfId="528" xr:uid="{00000000-0005-0000-0000-00000F020000}"/>
    <cellStyle name="Comma 2 2 16 2" xfId="529" xr:uid="{00000000-0005-0000-0000-000010020000}"/>
    <cellStyle name="Comma 2 2 16 2 2" xfId="530" xr:uid="{00000000-0005-0000-0000-000011020000}"/>
    <cellStyle name="Comma 2 2 16 3" xfId="531" xr:uid="{00000000-0005-0000-0000-000012020000}"/>
    <cellStyle name="Comma 2 2 16 3 2" xfId="532" xr:uid="{00000000-0005-0000-0000-000013020000}"/>
    <cellStyle name="Comma 2 2 16 4" xfId="533" xr:uid="{00000000-0005-0000-0000-000014020000}"/>
    <cellStyle name="Comma 2 2 16 4 2" xfId="534" xr:uid="{00000000-0005-0000-0000-000015020000}"/>
    <cellStyle name="Comma 2 2 16 5" xfId="535" xr:uid="{00000000-0005-0000-0000-000016020000}"/>
    <cellStyle name="Comma 2 2 16 6" xfId="536" xr:uid="{00000000-0005-0000-0000-000017020000}"/>
    <cellStyle name="Comma 2 2 17" xfId="537" xr:uid="{00000000-0005-0000-0000-000018020000}"/>
    <cellStyle name="Comma 2 2 17 2" xfId="538" xr:uid="{00000000-0005-0000-0000-000019020000}"/>
    <cellStyle name="Comma 2 2 17 2 2" xfId="539" xr:uid="{00000000-0005-0000-0000-00001A020000}"/>
    <cellStyle name="Comma 2 2 17 3" xfId="540" xr:uid="{00000000-0005-0000-0000-00001B020000}"/>
    <cellStyle name="Comma 2 2 17 3 2" xfId="541" xr:uid="{00000000-0005-0000-0000-00001C020000}"/>
    <cellStyle name="Comma 2 2 17 4" xfId="542" xr:uid="{00000000-0005-0000-0000-00001D020000}"/>
    <cellStyle name="Comma 2 2 17 4 2" xfId="543" xr:uid="{00000000-0005-0000-0000-00001E020000}"/>
    <cellStyle name="Comma 2 2 17 5" xfId="544" xr:uid="{00000000-0005-0000-0000-00001F020000}"/>
    <cellStyle name="Comma 2 2 17 6" xfId="545" xr:uid="{00000000-0005-0000-0000-000020020000}"/>
    <cellStyle name="Comma 2 2 18" xfId="546" xr:uid="{00000000-0005-0000-0000-000021020000}"/>
    <cellStyle name="Comma 2 2 18 2" xfId="547" xr:uid="{00000000-0005-0000-0000-000022020000}"/>
    <cellStyle name="Comma 2 2 18 2 2" xfId="548" xr:uid="{00000000-0005-0000-0000-000023020000}"/>
    <cellStyle name="Comma 2 2 18 3" xfId="549" xr:uid="{00000000-0005-0000-0000-000024020000}"/>
    <cellStyle name="Comma 2 2 18 3 2" xfId="550" xr:uid="{00000000-0005-0000-0000-000025020000}"/>
    <cellStyle name="Comma 2 2 18 4" xfId="551" xr:uid="{00000000-0005-0000-0000-000026020000}"/>
    <cellStyle name="Comma 2 2 18 4 2" xfId="552" xr:uid="{00000000-0005-0000-0000-000027020000}"/>
    <cellStyle name="Comma 2 2 18 5" xfId="553" xr:uid="{00000000-0005-0000-0000-000028020000}"/>
    <cellStyle name="Comma 2 2 18 6" xfId="554" xr:uid="{00000000-0005-0000-0000-000029020000}"/>
    <cellStyle name="Comma 2 2 19" xfId="555" xr:uid="{00000000-0005-0000-0000-00002A020000}"/>
    <cellStyle name="Comma 2 2 19 2" xfId="556" xr:uid="{00000000-0005-0000-0000-00002B020000}"/>
    <cellStyle name="Comma 2 2 19 2 2" xfId="557" xr:uid="{00000000-0005-0000-0000-00002C020000}"/>
    <cellStyle name="Comma 2 2 19 3" xfId="558" xr:uid="{00000000-0005-0000-0000-00002D020000}"/>
    <cellStyle name="Comma 2 2 19 3 2" xfId="559" xr:uid="{00000000-0005-0000-0000-00002E020000}"/>
    <cellStyle name="Comma 2 2 19 4" xfId="560" xr:uid="{00000000-0005-0000-0000-00002F020000}"/>
    <cellStyle name="Comma 2 2 19 4 2" xfId="561" xr:uid="{00000000-0005-0000-0000-000030020000}"/>
    <cellStyle name="Comma 2 2 19 5" xfId="562" xr:uid="{00000000-0005-0000-0000-000031020000}"/>
    <cellStyle name="Comma 2 2 19 6" xfId="563" xr:uid="{00000000-0005-0000-0000-000032020000}"/>
    <cellStyle name="Comma 2 2 2" xfId="564" xr:uid="{00000000-0005-0000-0000-000033020000}"/>
    <cellStyle name="Comma 2 2 2 2" xfId="565" xr:uid="{00000000-0005-0000-0000-000034020000}"/>
    <cellStyle name="Comma 2 2 2 2 2" xfId="566" xr:uid="{00000000-0005-0000-0000-000035020000}"/>
    <cellStyle name="Comma 2 2 2 2 2 2" xfId="567" xr:uid="{00000000-0005-0000-0000-000036020000}"/>
    <cellStyle name="Comma 2 2 2 2 3" xfId="568" xr:uid="{00000000-0005-0000-0000-000037020000}"/>
    <cellStyle name="Comma 2 2 2 2 3 2" xfId="569" xr:uid="{00000000-0005-0000-0000-000038020000}"/>
    <cellStyle name="Comma 2 2 2 2 4" xfId="570" xr:uid="{00000000-0005-0000-0000-000039020000}"/>
    <cellStyle name="Comma 2 2 2 2 4 2" xfId="571" xr:uid="{00000000-0005-0000-0000-00003A020000}"/>
    <cellStyle name="Comma 2 2 2 2 5" xfId="572" xr:uid="{00000000-0005-0000-0000-00003B020000}"/>
    <cellStyle name="Comma 2 2 2 2 6" xfId="573" xr:uid="{00000000-0005-0000-0000-00003C020000}"/>
    <cellStyle name="Comma 2 2 2 3" xfId="574" xr:uid="{00000000-0005-0000-0000-00003D020000}"/>
    <cellStyle name="Comma 2 2 2 4" xfId="575" xr:uid="{00000000-0005-0000-0000-00003E020000}"/>
    <cellStyle name="Comma 2 2 2 4 2" xfId="576" xr:uid="{00000000-0005-0000-0000-00003F020000}"/>
    <cellStyle name="Comma 2 2 2 5" xfId="577" xr:uid="{00000000-0005-0000-0000-000040020000}"/>
    <cellStyle name="Comma 2 2 2 5 2" xfId="578" xr:uid="{00000000-0005-0000-0000-000041020000}"/>
    <cellStyle name="Comma 2 2 2 6" xfId="579" xr:uid="{00000000-0005-0000-0000-000042020000}"/>
    <cellStyle name="Comma 2 2 2 6 2" xfId="580" xr:uid="{00000000-0005-0000-0000-000043020000}"/>
    <cellStyle name="Comma 2 2 2 7" xfId="581" xr:uid="{00000000-0005-0000-0000-000044020000}"/>
    <cellStyle name="Comma 2 2 2 8" xfId="582" xr:uid="{00000000-0005-0000-0000-000045020000}"/>
    <cellStyle name="Comma 2 2 20" xfId="583" xr:uid="{00000000-0005-0000-0000-000046020000}"/>
    <cellStyle name="Comma 2 2 20 2" xfId="584" xr:uid="{00000000-0005-0000-0000-000047020000}"/>
    <cellStyle name="Comma 2 2 20 2 2" xfId="585" xr:uid="{00000000-0005-0000-0000-000048020000}"/>
    <cellStyle name="Comma 2 2 20 3" xfId="586" xr:uid="{00000000-0005-0000-0000-000049020000}"/>
    <cellStyle name="Comma 2 2 20 3 2" xfId="587" xr:uid="{00000000-0005-0000-0000-00004A020000}"/>
    <cellStyle name="Comma 2 2 20 4" xfId="588" xr:uid="{00000000-0005-0000-0000-00004B020000}"/>
    <cellStyle name="Comma 2 2 20 4 2" xfId="589" xr:uid="{00000000-0005-0000-0000-00004C020000}"/>
    <cellStyle name="Comma 2 2 20 5" xfId="590" xr:uid="{00000000-0005-0000-0000-00004D020000}"/>
    <cellStyle name="Comma 2 2 20 6" xfId="591" xr:uid="{00000000-0005-0000-0000-00004E020000}"/>
    <cellStyle name="Comma 2 2 21" xfId="592" xr:uid="{00000000-0005-0000-0000-00004F020000}"/>
    <cellStyle name="Comma 2 2 21 2" xfId="593" xr:uid="{00000000-0005-0000-0000-000050020000}"/>
    <cellStyle name="Comma 2 2 21 2 2" xfId="594" xr:uid="{00000000-0005-0000-0000-000051020000}"/>
    <cellStyle name="Comma 2 2 21 3" xfId="595" xr:uid="{00000000-0005-0000-0000-000052020000}"/>
    <cellStyle name="Comma 2 2 21 3 2" xfId="596" xr:uid="{00000000-0005-0000-0000-000053020000}"/>
    <cellStyle name="Comma 2 2 21 4" xfId="597" xr:uid="{00000000-0005-0000-0000-000054020000}"/>
    <cellStyle name="Comma 2 2 21 4 2" xfId="598" xr:uid="{00000000-0005-0000-0000-000055020000}"/>
    <cellStyle name="Comma 2 2 21 5" xfId="599" xr:uid="{00000000-0005-0000-0000-000056020000}"/>
    <cellStyle name="Comma 2 2 21 6" xfId="600" xr:uid="{00000000-0005-0000-0000-000057020000}"/>
    <cellStyle name="Comma 2 2 22" xfId="601" xr:uid="{00000000-0005-0000-0000-000058020000}"/>
    <cellStyle name="Comma 2 2 22 2" xfId="602" xr:uid="{00000000-0005-0000-0000-000059020000}"/>
    <cellStyle name="Comma 2 2 22 2 2" xfId="603" xr:uid="{00000000-0005-0000-0000-00005A020000}"/>
    <cellStyle name="Comma 2 2 22 3" xfId="604" xr:uid="{00000000-0005-0000-0000-00005B020000}"/>
    <cellStyle name="Comma 2 2 22 3 2" xfId="605" xr:uid="{00000000-0005-0000-0000-00005C020000}"/>
    <cellStyle name="Comma 2 2 22 4" xfId="606" xr:uid="{00000000-0005-0000-0000-00005D020000}"/>
    <cellStyle name="Comma 2 2 22 4 2" xfId="607" xr:uid="{00000000-0005-0000-0000-00005E020000}"/>
    <cellStyle name="Comma 2 2 22 5" xfId="608" xr:uid="{00000000-0005-0000-0000-00005F020000}"/>
    <cellStyle name="Comma 2 2 22 6" xfId="609" xr:uid="{00000000-0005-0000-0000-000060020000}"/>
    <cellStyle name="Comma 2 2 23" xfId="610" xr:uid="{00000000-0005-0000-0000-000061020000}"/>
    <cellStyle name="Comma 2 2 23 2" xfId="611" xr:uid="{00000000-0005-0000-0000-000062020000}"/>
    <cellStyle name="Comma 2 2 23 2 2" xfId="612" xr:uid="{00000000-0005-0000-0000-000063020000}"/>
    <cellStyle name="Comma 2 2 23 3" xfId="613" xr:uid="{00000000-0005-0000-0000-000064020000}"/>
    <cellStyle name="Comma 2 2 23 3 2" xfId="614" xr:uid="{00000000-0005-0000-0000-000065020000}"/>
    <cellStyle name="Comma 2 2 23 4" xfId="615" xr:uid="{00000000-0005-0000-0000-000066020000}"/>
    <cellStyle name="Comma 2 2 23 4 2" xfId="616" xr:uid="{00000000-0005-0000-0000-000067020000}"/>
    <cellStyle name="Comma 2 2 23 5" xfId="617" xr:uid="{00000000-0005-0000-0000-000068020000}"/>
    <cellStyle name="Comma 2 2 23 6" xfId="618" xr:uid="{00000000-0005-0000-0000-000069020000}"/>
    <cellStyle name="Comma 2 2 24" xfId="619" xr:uid="{00000000-0005-0000-0000-00006A020000}"/>
    <cellStyle name="Comma 2 2 24 2" xfId="620" xr:uid="{00000000-0005-0000-0000-00006B020000}"/>
    <cellStyle name="Comma 2 2 25" xfId="621" xr:uid="{00000000-0005-0000-0000-00006C020000}"/>
    <cellStyle name="Comma 2 2 25 2" xfId="622" xr:uid="{00000000-0005-0000-0000-00006D020000}"/>
    <cellStyle name="Comma 2 2 26" xfId="623" xr:uid="{00000000-0005-0000-0000-00006E020000}"/>
    <cellStyle name="Comma 2 2 26 2" xfId="624" xr:uid="{00000000-0005-0000-0000-00006F020000}"/>
    <cellStyle name="Comma 2 2 27" xfId="625" xr:uid="{00000000-0005-0000-0000-000070020000}"/>
    <cellStyle name="Comma 2 2 28" xfId="626" xr:uid="{00000000-0005-0000-0000-000071020000}"/>
    <cellStyle name="Comma 2 2 3" xfId="627" xr:uid="{00000000-0005-0000-0000-000072020000}"/>
    <cellStyle name="Comma 2 2 3 2" xfId="628" xr:uid="{00000000-0005-0000-0000-000073020000}"/>
    <cellStyle name="Comma 2 2 3 2 2" xfId="629" xr:uid="{00000000-0005-0000-0000-000074020000}"/>
    <cellStyle name="Comma 2 2 3 3" xfId="630" xr:uid="{00000000-0005-0000-0000-000075020000}"/>
    <cellStyle name="Comma 2 2 3 3 2" xfId="631" xr:uid="{00000000-0005-0000-0000-000076020000}"/>
    <cellStyle name="Comma 2 2 3 4" xfId="632" xr:uid="{00000000-0005-0000-0000-000077020000}"/>
    <cellStyle name="Comma 2 2 3 4 2" xfId="633" xr:uid="{00000000-0005-0000-0000-000078020000}"/>
    <cellStyle name="Comma 2 2 3 5" xfId="634" xr:uid="{00000000-0005-0000-0000-000079020000}"/>
    <cellStyle name="Comma 2 2 3 6" xfId="635" xr:uid="{00000000-0005-0000-0000-00007A020000}"/>
    <cellStyle name="Comma 2 2 4" xfId="636" xr:uid="{00000000-0005-0000-0000-00007B020000}"/>
    <cellStyle name="Comma 2 2 4 2" xfId="637" xr:uid="{00000000-0005-0000-0000-00007C020000}"/>
    <cellStyle name="Comma 2 2 4 2 2" xfId="638" xr:uid="{00000000-0005-0000-0000-00007D020000}"/>
    <cellStyle name="Comma 2 2 4 3" xfId="639" xr:uid="{00000000-0005-0000-0000-00007E020000}"/>
    <cellStyle name="Comma 2 2 5" xfId="640" xr:uid="{00000000-0005-0000-0000-00007F020000}"/>
    <cellStyle name="Comma 2 2 5 2" xfId="641" xr:uid="{00000000-0005-0000-0000-000080020000}"/>
    <cellStyle name="Comma 2 2 5 2 2" xfId="642" xr:uid="{00000000-0005-0000-0000-000081020000}"/>
    <cellStyle name="Comma 2 2 5 3" xfId="643" xr:uid="{00000000-0005-0000-0000-000082020000}"/>
    <cellStyle name="Comma 2 2 5 3 2" xfId="644" xr:uid="{00000000-0005-0000-0000-000083020000}"/>
    <cellStyle name="Comma 2 2 5 4" xfId="645" xr:uid="{00000000-0005-0000-0000-000084020000}"/>
    <cellStyle name="Comma 2 2 5 4 2" xfId="646" xr:uid="{00000000-0005-0000-0000-000085020000}"/>
    <cellStyle name="Comma 2 2 5 5" xfId="647" xr:uid="{00000000-0005-0000-0000-000086020000}"/>
    <cellStyle name="Comma 2 2 5 6" xfId="648" xr:uid="{00000000-0005-0000-0000-000087020000}"/>
    <cellStyle name="Comma 2 2 6" xfId="649" xr:uid="{00000000-0005-0000-0000-000088020000}"/>
    <cellStyle name="Comma 2 2 6 2" xfId="650" xr:uid="{00000000-0005-0000-0000-000089020000}"/>
    <cellStyle name="Comma 2 2 6 2 2" xfId="651" xr:uid="{00000000-0005-0000-0000-00008A020000}"/>
    <cellStyle name="Comma 2 2 6 3" xfId="652" xr:uid="{00000000-0005-0000-0000-00008B020000}"/>
    <cellStyle name="Comma 2 2 6 3 2" xfId="653" xr:uid="{00000000-0005-0000-0000-00008C020000}"/>
    <cellStyle name="Comma 2 2 6 4" xfId="654" xr:uid="{00000000-0005-0000-0000-00008D020000}"/>
    <cellStyle name="Comma 2 2 6 4 2" xfId="655" xr:uid="{00000000-0005-0000-0000-00008E020000}"/>
    <cellStyle name="Comma 2 2 6 5" xfId="656" xr:uid="{00000000-0005-0000-0000-00008F020000}"/>
    <cellStyle name="Comma 2 2 6 6" xfId="657" xr:uid="{00000000-0005-0000-0000-000090020000}"/>
    <cellStyle name="Comma 2 2 7" xfId="658" xr:uid="{00000000-0005-0000-0000-000091020000}"/>
    <cellStyle name="Comma 2 2 7 2" xfId="659" xr:uid="{00000000-0005-0000-0000-000092020000}"/>
    <cellStyle name="Comma 2 2 7 2 2" xfId="660" xr:uid="{00000000-0005-0000-0000-000093020000}"/>
    <cellStyle name="Comma 2 2 7 3" xfId="661" xr:uid="{00000000-0005-0000-0000-000094020000}"/>
    <cellStyle name="Comma 2 2 7 3 2" xfId="662" xr:uid="{00000000-0005-0000-0000-000095020000}"/>
    <cellStyle name="Comma 2 2 7 4" xfId="663" xr:uid="{00000000-0005-0000-0000-000096020000}"/>
    <cellStyle name="Comma 2 2 7 4 2" xfId="664" xr:uid="{00000000-0005-0000-0000-000097020000}"/>
    <cellStyle name="Comma 2 2 7 5" xfId="665" xr:uid="{00000000-0005-0000-0000-000098020000}"/>
    <cellStyle name="Comma 2 2 7 6" xfId="666" xr:uid="{00000000-0005-0000-0000-000099020000}"/>
    <cellStyle name="Comma 2 2 8" xfId="667" xr:uid="{00000000-0005-0000-0000-00009A020000}"/>
    <cellStyle name="Comma 2 2 8 2" xfId="668" xr:uid="{00000000-0005-0000-0000-00009B020000}"/>
    <cellStyle name="Comma 2 2 8 2 2" xfId="669" xr:uid="{00000000-0005-0000-0000-00009C020000}"/>
    <cellStyle name="Comma 2 2 8 3" xfId="670" xr:uid="{00000000-0005-0000-0000-00009D020000}"/>
    <cellStyle name="Comma 2 2 8 3 2" xfId="671" xr:uid="{00000000-0005-0000-0000-00009E020000}"/>
    <cellStyle name="Comma 2 2 8 4" xfId="672" xr:uid="{00000000-0005-0000-0000-00009F020000}"/>
    <cellStyle name="Comma 2 2 8 4 2" xfId="673" xr:uid="{00000000-0005-0000-0000-0000A0020000}"/>
    <cellStyle name="Comma 2 2 8 5" xfId="674" xr:uid="{00000000-0005-0000-0000-0000A1020000}"/>
    <cellStyle name="Comma 2 2 8 6" xfId="675" xr:uid="{00000000-0005-0000-0000-0000A2020000}"/>
    <cellStyle name="Comma 2 2 9" xfId="676" xr:uid="{00000000-0005-0000-0000-0000A3020000}"/>
    <cellStyle name="Comma 2 2 9 2" xfId="677" xr:uid="{00000000-0005-0000-0000-0000A4020000}"/>
    <cellStyle name="Comma 2 2 9 2 2" xfId="678" xr:uid="{00000000-0005-0000-0000-0000A5020000}"/>
    <cellStyle name="Comma 2 2 9 3" xfId="679" xr:uid="{00000000-0005-0000-0000-0000A6020000}"/>
    <cellStyle name="Comma 2 2 9 3 2" xfId="680" xr:uid="{00000000-0005-0000-0000-0000A7020000}"/>
    <cellStyle name="Comma 2 2 9 4" xfId="681" xr:uid="{00000000-0005-0000-0000-0000A8020000}"/>
    <cellStyle name="Comma 2 2 9 4 2" xfId="682" xr:uid="{00000000-0005-0000-0000-0000A9020000}"/>
    <cellStyle name="Comma 2 2 9 5" xfId="683" xr:uid="{00000000-0005-0000-0000-0000AA020000}"/>
    <cellStyle name="Comma 2 2 9 6" xfId="684" xr:uid="{00000000-0005-0000-0000-0000AB020000}"/>
    <cellStyle name="Comma 2 20" xfId="685" xr:uid="{00000000-0005-0000-0000-0000AC020000}"/>
    <cellStyle name="Comma 2 20 2" xfId="686" xr:uid="{00000000-0005-0000-0000-0000AD020000}"/>
    <cellStyle name="Comma 2 20 2 2" xfId="687" xr:uid="{00000000-0005-0000-0000-0000AE020000}"/>
    <cellStyle name="Comma 2 20 3" xfId="688" xr:uid="{00000000-0005-0000-0000-0000AF020000}"/>
    <cellStyle name="Comma 2 21" xfId="689" xr:uid="{00000000-0005-0000-0000-0000B0020000}"/>
    <cellStyle name="Comma 2 21 2" xfId="690" xr:uid="{00000000-0005-0000-0000-0000B1020000}"/>
    <cellStyle name="Comma 2 21 2 2" xfId="691" xr:uid="{00000000-0005-0000-0000-0000B2020000}"/>
    <cellStyle name="Comma 2 21 3" xfId="692" xr:uid="{00000000-0005-0000-0000-0000B3020000}"/>
    <cellStyle name="Comma 2 22" xfId="693" xr:uid="{00000000-0005-0000-0000-0000B4020000}"/>
    <cellStyle name="Comma 2 22 2" xfId="694" xr:uid="{00000000-0005-0000-0000-0000B5020000}"/>
    <cellStyle name="Comma 2 22 2 2" xfId="695" xr:uid="{00000000-0005-0000-0000-0000B6020000}"/>
    <cellStyle name="Comma 2 22 3" xfId="696" xr:uid="{00000000-0005-0000-0000-0000B7020000}"/>
    <cellStyle name="Comma 2 23" xfId="697" xr:uid="{00000000-0005-0000-0000-0000B8020000}"/>
    <cellStyle name="Comma 2 23 2" xfId="698" xr:uid="{00000000-0005-0000-0000-0000B9020000}"/>
    <cellStyle name="Comma 2 23 2 2" xfId="699" xr:uid="{00000000-0005-0000-0000-0000BA020000}"/>
    <cellStyle name="Comma 2 23 3" xfId="700" xr:uid="{00000000-0005-0000-0000-0000BB020000}"/>
    <cellStyle name="Comma 2 24" xfId="701" xr:uid="{00000000-0005-0000-0000-0000BC020000}"/>
    <cellStyle name="Comma 2 24 2" xfId="702" xr:uid="{00000000-0005-0000-0000-0000BD020000}"/>
    <cellStyle name="Comma 2 24 2 2" xfId="703" xr:uid="{00000000-0005-0000-0000-0000BE020000}"/>
    <cellStyle name="Comma 2 24 3" xfId="704" xr:uid="{00000000-0005-0000-0000-0000BF020000}"/>
    <cellStyle name="Comma 2 25" xfId="705" xr:uid="{00000000-0005-0000-0000-0000C0020000}"/>
    <cellStyle name="Comma 2 25 2" xfId="706" xr:uid="{00000000-0005-0000-0000-0000C1020000}"/>
    <cellStyle name="Comma 2 25 2 2" xfId="707" xr:uid="{00000000-0005-0000-0000-0000C2020000}"/>
    <cellStyle name="Comma 2 25 3" xfId="708" xr:uid="{00000000-0005-0000-0000-0000C3020000}"/>
    <cellStyle name="Comma 2 26" xfId="709" xr:uid="{00000000-0005-0000-0000-0000C4020000}"/>
    <cellStyle name="Comma 2 26 2" xfId="710" xr:uid="{00000000-0005-0000-0000-0000C5020000}"/>
    <cellStyle name="Comma 2 26 2 2" xfId="711" xr:uid="{00000000-0005-0000-0000-0000C6020000}"/>
    <cellStyle name="Comma 2 26 3" xfId="712" xr:uid="{00000000-0005-0000-0000-0000C7020000}"/>
    <cellStyle name="Comma 2 27" xfId="713" xr:uid="{00000000-0005-0000-0000-0000C8020000}"/>
    <cellStyle name="Comma 2 27 2" xfId="714" xr:uid="{00000000-0005-0000-0000-0000C9020000}"/>
    <cellStyle name="Comma 2 27 2 2" xfId="715" xr:uid="{00000000-0005-0000-0000-0000CA020000}"/>
    <cellStyle name="Comma 2 27 3" xfId="716" xr:uid="{00000000-0005-0000-0000-0000CB020000}"/>
    <cellStyle name="Comma 2 28" xfId="717" xr:uid="{00000000-0005-0000-0000-0000CC020000}"/>
    <cellStyle name="Comma 2 28 2" xfId="718" xr:uid="{00000000-0005-0000-0000-0000CD020000}"/>
    <cellStyle name="Comma 2 28 2 2" xfId="719" xr:uid="{00000000-0005-0000-0000-0000CE020000}"/>
    <cellStyle name="Comma 2 28 3" xfId="720" xr:uid="{00000000-0005-0000-0000-0000CF020000}"/>
    <cellStyle name="Comma 2 29" xfId="721" xr:uid="{00000000-0005-0000-0000-0000D0020000}"/>
    <cellStyle name="Comma 2 29 2" xfId="722" xr:uid="{00000000-0005-0000-0000-0000D1020000}"/>
    <cellStyle name="Comma 2 29 2 2" xfId="723" xr:uid="{00000000-0005-0000-0000-0000D2020000}"/>
    <cellStyle name="Comma 2 29 3" xfId="724" xr:uid="{00000000-0005-0000-0000-0000D3020000}"/>
    <cellStyle name="Comma 2 3" xfId="725" xr:uid="{00000000-0005-0000-0000-0000D4020000}"/>
    <cellStyle name="Comma 2 3 2" xfId="726" xr:uid="{00000000-0005-0000-0000-0000D5020000}"/>
    <cellStyle name="Comma 2 3 2 2" xfId="727" xr:uid="{00000000-0005-0000-0000-0000D6020000}"/>
    <cellStyle name="Comma 2 3 2 2 2" xfId="728" xr:uid="{00000000-0005-0000-0000-0000D7020000}"/>
    <cellStyle name="Comma 2 3 2 2 2 2" xfId="729" xr:uid="{00000000-0005-0000-0000-0000D8020000}"/>
    <cellStyle name="Comma 2 3 2 2 3" xfId="730" xr:uid="{00000000-0005-0000-0000-0000D9020000}"/>
    <cellStyle name="Comma 2 3 2 2 3 2" xfId="731" xr:uid="{00000000-0005-0000-0000-0000DA020000}"/>
    <cellStyle name="Comma 2 3 2 2 4" xfId="732" xr:uid="{00000000-0005-0000-0000-0000DB020000}"/>
    <cellStyle name="Comma 2 3 2 2 4 2" xfId="733" xr:uid="{00000000-0005-0000-0000-0000DC020000}"/>
    <cellStyle name="Comma 2 3 2 2 5" xfId="734" xr:uid="{00000000-0005-0000-0000-0000DD020000}"/>
    <cellStyle name="Comma 2 3 2 2 6" xfId="735" xr:uid="{00000000-0005-0000-0000-0000DE020000}"/>
    <cellStyle name="Comma 2 3 2 3" xfId="736" xr:uid="{00000000-0005-0000-0000-0000DF020000}"/>
    <cellStyle name="Comma 2 3 2 3 2" xfId="737" xr:uid="{00000000-0005-0000-0000-0000E0020000}"/>
    <cellStyle name="Comma 2 3 2 4" xfId="738" xr:uid="{00000000-0005-0000-0000-0000E1020000}"/>
    <cellStyle name="Comma 2 3 2 4 2" xfId="739" xr:uid="{00000000-0005-0000-0000-0000E2020000}"/>
    <cellStyle name="Comma 2 3 2 5" xfId="740" xr:uid="{00000000-0005-0000-0000-0000E3020000}"/>
    <cellStyle name="Comma 2 3 2 5 2" xfId="741" xr:uid="{00000000-0005-0000-0000-0000E4020000}"/>
    <cellStyle name="Comma 2 3 2 6" xfId="742" xr:uid="{00000000-0005-0000-0000-0000E5020000}"/>
    <cellStyle name="Comma 2 3 2 7" xfId="743" xr:uid="{00000000-0005-0000-0000-0000E6020000}"/>
    <cellStyle name="Comma 2 3 3" xfId="744" xr:uid="{00000000-0005-0000-0000-0000E7020000}"/>
    <cellStyle name="Comma 2 3 3 2" xfId="745" xr:uid="{00000000-0005-0000-0000-0000E8020000}"/>
    <cellStyle name="Comma 2 3 3 2 2" xfId="746" xr:uid="{00000000-0005-0000-0000-0000E9020000}"/>
    <cellStyle name="Comma 2 3 3 3" xfId="747" xr:uid="{00000000-0005-0000-0000-0000EA020000}"/>
    <cellStyle name="Comma 2 3 3 3 2" xfId="748" xr:uid="{00000000-0005-0000-0000-0000EB020000}"/>
    <cellStyle name="Comma 2 3 3 4" xfId="749" xr:uid="{00000000-0005-0000-0000-0000EC020000}"/>
    <cellStyle name="Comma 2 3 3 4 2" xfId="750" xr:uid="{00000000-0005-0000-0000-0000ED020000}"/>
    <cellStyle name="Comma 2 3 3 5" xfId="751" xr:uid="{00000000-0005-0000-0000-0000EE020000}"/>
    <cellStyle name="Comma 2 3 3 6" xfId="752" xr:uid="{00000000-0005-0000-0000-0000EF020000}"/>
    <cellStyle name="Comma 2 3 4" xfId="753" xr:uid="{00000000-0005-0000-0000-0000F0020000}"/>
    <cellStyle name="Comma 2 3 4 2" xfId="754" xr:uid="{00000000-0005-0000-0000-0000F1020000}"/>
    <cellStyle name="Comma 2 3 5" xfId="755" xr:uid="{00000000-0005-0000-0000-0000F2020000}"/>
    <cellStyle name="Comma 2 3 5 2" xfId="756" xr:uid="{00000000-0005-0000-0000-0000F3020000}"/>
    <cellStyle name="Comma 2 3 6" xfId="757" xr:uid="{00000000-0005-0000-0000-0000F4020000}"/>
    <cellStyle name="Comma 2 3 6 2" xfId="758" xr:uid="{00000000-0005-0000-0000-0000F5020000}"/>
    <cellStyle name="Comma 2 3 7" xfId="759" xr:uid="{00000000-0005-0000-0000-0000F6020000}"/>
    <cellStyle name="Comma 2 3 8" xfId="760" xr:uid="{00000000-0005-0000-0000-0000F7020000}"/>
    <cellStyle name="Comma 2 30" xfId="761" xr:uid="{00000000-0005-0000-0000-0000F8020000}"/>
    <cellStyle name="Comma 2 30 2" xfId="762" xr:uid="{00000000-0005-0000-0000-0000F9020000}"/>
    <cellStyle name="Comma 2 30 2 2" xfId="763" xr:uid="{00000000-0005-0000-0000-0000FA020000}"/>
    <cellStyle name="Comma 2 30 3" xfId="764" xr:uid="{00000000-0005-0000-0000-0000FB020000}"/>
    <cellStyle name="Comma 2 31" xfId="765" xr:uid="{00000000-0005-0000-0000-0000FC020000}"/>
    <cellStyle name="Comma 2 31 2" xfId="766" xr:uid="{00000000-0005-0000-0000-0000FD020000}"/>
    <cellStyle name="Comma 2 31 2 2" xfId="767" xr:uid="{00000000-0005-0000-0000-0000FE020000}"/>
    <cellStyle name="Comma 2 31 3" xfId="768" xr:uid="{00000000-0005-0000-0000-0000FF020000}"/>
    <cellStyle name="Comma 2 32" xfId="769" xr:uid="{00000000-0005-0000-0000-000000030000}"/>
    <cellStyle name="Comma 2 32 2" xfId="770" xr:uid="{00000000-0005-0000-0000-000001030000}"/>
    <cellStyle name="Comma 2 32 2 2" xfId="771" xr:uid="{00000000-0005-0000-0000-000002030000}"/>
    <cellStyle name="Comma 2 32 3" xfId="772" xr:uid="{00000000-0005-0000-0000-000003030000}"/>
    <cellStyle name="Comma 2 33" xfId="773" xr:uid="{00000000-0005-0000-0000-000004030000}"/>
    <cellStyle name="Comma 2 33 2" xfId="774" xr:uid="{00000000-0005-0000-0000-000005030000}"/>
    <cellStyle name="Comma 2 33 2 2" xfId="775" xr:uid="{00000000-0005-0000-0000-000006030000}"/>
    <cellStyle name="Comma 2 33 3" xfId="776" xr:uid="{00000000-0005-0000-0000-000007030000}"/>
    <cellStyle name="Comma 2 34" xfId="777" xr:uid="{00000000-0005-0000-0000-000008030000}"/>
    <cellStyle name="Comma 2 34 2" xfId="778" xr:uid="{00000000-0005-0000-0000-000009030000}"/>
    <cellStyle name="Comma 2 34 2 2" xfId="779" xr:uid="{00000000-0005-0000-0000-00000A030000}"/>
    <cellStyle name="Comma 2 34 3" xfId="780" xr:uid="{00000000-0005-0000-0000-00000B030000}"/>
    <cellStyle name="Comma 2 35" xfId="781" xr:uid="{00000000-0005-0000-0000-00000C030000}"/>
    <cellStyle name="Comma 2 35 2" xfId="782" xr:uid="{00000000-0005-0000-0000-00000D030000}"/>
    <cellStyle name="Comma 2 35 2 2" xfId="783" xr:uid="{00000000-0005-0000-0000-00000E030000}"/>
    <cellStyle name="Comma 2 35 3" xfId="784" xr:uid="{00000000-0005-0000-0000-00000F030000}"/>
    <cellStyle name="Comma 2 36" xfId="785" xr:uid="{00000000-0005-0000-0000-000010030000}"/>
    <cellStyle name="Comma 2 36 2" xfId="786" xr:uid="{00000000-0005-0000-0000-000011030000}"/>
    <cellStyle name="Comma 2 36 2 2" xfId="787" xr:uid="{00000000-0005-0000-0000-000012030000}"/>
    <cellStyle name="Comma 2 36 3" xfId="788" xr:uid="{00000000-0005-0000-0000-000013030000}"/>
    <cellStyle name="Comma 2 37" xfId="789" xr:uid="{00000000-0005-0000-0000-000014030000}"/>
    <cellStyle name="Comma 2 37 2" xfId="790" xr:uid="{00000000-0005-0000-0000-000015030000}"/>
    <cellStyle name="Comma 2 38" xfId="791" xr:uid="{00000000-0005-0000-0000-000016030000}"/>
    <cellStyle name="Comma 2 4" xfId="792" xr:uid="{00000000-0005-0000-0000-000017030000}"/>
    <cellStyle name="Comma 2 4 2" xfId="793" xr:uid="{00000000-0005-0000-0000-000018030000}"/>
    <cellStyle name="Comma 2 4 2 2" xfId="794" xr:uid="{00000000-0005-0000-0000-000019030000}"/>
    <cellStyle name="Comma 2 4 2 2 2" xfId="795" xr:uid="{00000000-0005-0000-0000-00001A030000}"/>
    <cellStyle name="Comma 2 4 2 3" xfId="796" xr:uid="{00000000-0005-0000-0000-00001B030000}"/>
    <cellStyle name="Comma 2 4 3" xfId="797" xr:uid="{00000000-0005-0000-0000-00001C030000}"/>
    <cellStyle name="Comma 2 4 3 2" xfId="798" xr:uid="{00000000-0005-0000-0000-00001D030000}"/>
    <cellStyle name="Comma 2 4 3 2 2" xfId="799" xr:uid="{00000000-0005-0000-0000-00001E030000}"/>
    <cellStyle name="Comma 2 4 3 3" xfId="800" xr:uid="{00000000-0005-0000-0000-00001F030000}"/>
    <cellStyle name="Comma 2 4 4" xfId="801" xr:uid="{00000000-0005-0000-0000-000020030000}"/>
    <cellStyle name="Comma 2 4 4 2" xfId="802" xr:uid="{00000000-0005-0000-0000-000021030000}"/>
    <cellStyle name="Comma 2 4 5" xfId="803" xr:uid="{00000000-0005-0000-0000-000022030000}"/>
    <cellStyle name="Comma 2 4 5 2" xfId="804" xr:uid="{00000000-0005-0000-0000-000023030000}"/>
    <cellStyle name="Comma 2 4 6" xfId="805" xr:uid="{00000000-0005-0000-0000-000024030000}"/>
    <cellStyle name="Comma 2 4 6 2" xfId="806" xr:uid="{00000000-0005-0000-0000-000025030000}"/>
    <cellStyle name="Comma 2 4 7" xfId="807" xr:uid="{00000000-0005-0000-0000-000026030000}"/>
    <cellStyle name="Comma 2 4 8" xfId="808" xr:uid="{00000000-0005-0000-0000-000027030000}"/>
    <cellStyle name="Comma 2 5" xfId="809" xr:uid="{00000000-0005-0000-0000-000028030000}"/>
    <cellStyle name="Comma 2 5 2" xfId="810" xr:uid="{00000000-0005-0000-0000-000029030000}"/>
    <cellStyle name="Comma 2 5 2 2" xfId="811" xr:uid="{00000000-0005-0000-0000-00002A030000}"/>
    <cellStyle name="Comma 2 5 2 2 2" xfId="812" xr:uid="{00000000-0005-0000-0000-00002B030000}"/>
    <cellStyle name="Comma 2 5 2 3" xfId="813" xr:uid="{00000000-0005-0000-0000-00002C030000}"/>
    <cellStyle name="Comma 2 5 3" xfId="814" xr:uid="{00000000-0005-0000-0000-00002D030000}"/>
    <cellStyle name="Comma 2 5 3 2" xfId="815" xr:uid="{00000000-0005-0000-0000-00002E030000}"/>
    <cellStyle name="Comma 2 5 3 2 2" xfId="816" xr:uid="{00000000-0005-0000-0000-00002F030000}"/>
    <cellStyle name="Comma 2 5 3 3" xfId="817" xr:uid="{00000000-0005-0000-0000-000030030000}"/>
    <cellStyle name="Comma 2 5 4" xfId="818" xr:uid="{00000000-0005-0000-0000-000031030000}"/>
    <cellStyle name="Comma 2 5 4 2" xfId="819" xr:uid="{00000000-0005-0000-0000-000032030000}"/>
    <cellStyle name="Comma 2 5 5" xfId="820" xr:uid="{00000000-0005-0000-0000-000033030000}"/>
    <cellStyle name="Comma 2 5 5 2" xfId="821" xr:uid="{00000000-0005-0000-0000-000034030000}"/>
    <cellStyle name="Comma 2 5 6" xfId="822" xr:uid="{00000000-0005-0000-0000-000035030000}"/>
    <cellStyle name="Comma 2 5 6 2" xfId="823" xr:uid="{00000000-0005-0000-0000-000036030000}"/>
    <cellStyle name="Comma 2 5 7" xfId="824" xr:uid="{00000000-0005-0000-0000-000037030000}"/>
    <cellStyle name="Comma 2 5 8" xfId="825" xr:uid="{00000000-0005-0000-0000-000038030000}"/>
    <cellStyle name="Comma 2 6" xfId="826" xr:uid="{00000000-0005-0000-0000-000039030000}"/>
    <cellStyle name="Comma 2 6 2" xfId="827" xr:uid="{00000000-0005-0000-0000-00003A030000}"/>
    <cellStyle name="Comma 2 6 2 2" xfId="828" xr:uid="{00000000-0005-0000-0000-00003B030000}"/>
    <cellStyle name="Comma 2 6 2 2 2" xfId="829" xr:uid="{00000000-0005-0000-0000-00003C030000}"/>
    <cellStyle name="Comma 2 6 2 3" xfId="830" xr:uid="{00000000-0005-0000-0000-00003D030000}"/>
    <cellStyle name="Comma 2 6 3" xfId="831" xr:uid="{00000000-0005-0000-0000-00003E030000}"/>
    <cellStyle name="Comma 2 6 3 2" xfId="832" xr:uid="{00000000-0005-0000-0000-00003F030000}"/>
    <cellStyle name="Comma 2 6 4" xfId="833" xr:uid="{00000000-0005-0000-0000-000040030000}"/>
    <cellStyle name="Comma 2 7" xfId="834" xr:uid="{00000000-0005-0000-0000-000041030000}"/>
    <cellStyle name="Comma 2 7 2" xfId="835" xr:uid="{00000000-0005-0000-0000-000042030000}"/>
    <cellStyle name="Comma 2 7 2 2" xfId="836" xr:uid="{00000000-0005-0000-0000-000043030000}"/>
    <cellStyle name="Comma 2 7 2 2 2" xfId="837" xr:uid="{00000000-0005-0000-0000-000044030000}"/>
    <cellStyle name="Comma 2 7 2 3" xfId="838" xr:uid="{00000000-0005-0000-0000-000045030000}"/>
    <cellStyle name="Comma 2 7 3" xfId="839" xr:uid="{00000000-0005-0000-0000-000046030000}"/>
    <cellStyle name="Comma 2 7 3 2" xfId="840" xr:uid="{00000000-0005-0000-0000-000047030000}"/>
    <cellStyle name="Comma 2 7 4" xfId="841" xr:uid="{00000000-0005-0000-0000-000048030000}"/>
    <cellStyle name="Comma 2 8" xfId="842" xr:uid="{00000000-0005-0000-0000-000049030000}"/>
    <cellStyle name="Comma 2 8 2" xfId="843" xr:uid="{00000000-0005-0000-0000-00004A030000}"/>
    <cellStyle name="Comma 2 8 2 2" xfId="844" xr:uid="{00000000-0005-0000-0000-00004B030000}"/>
    <cellStyle name="Comma 2 8 2 2 2" xfId="845" xr:uid="{00000000-0005-0000-0000-00004C030000}"/>
    <cellStyle name="Comma 2 8 2 3" xfId="846" xr:uid="{00000000-0005-0000-0000-00004D030000}"/>
    <cellStyle name="Comma 2 8 3" xfId="847" xr:uid="{00000000-0005-0000-0000-00004E030000}"/>
    <cellStyle name="Comma 2 8 3 2" xfId="848" xr:uid="{00000000-0005-0000-0000-00004F030000}"/>
    <cellStyle name="Comma 2 8 4" xfId="849" xr:uid="{00000000-0005-0000-0000-000050030000}"/>
    <cellStyle name="Comma 2 9" xfId="850" xr:uid="{00000000-0005-0000-0000-000051030000}"/>
    <cellStyle name="Comma 2 9 2" xfId="851" xr:uid="{00000000-0005-0000-0000-000052030000}"/>
    <cellStyle name="Comma 2 9 2 2" xfId="852" xr:uid="{00000000-0005-0000-0000-000053030000}"/>
    <cellStyle name="Comma 2 9 2 2 2" xfId="853" xr:uid="{00000000-0005-0000-0000-000054030000}"/>
    <cellStyle name="Comma 2 9 2 3" xfId="854" xr:uid="{00000000-0005-0000-0000-000055030000}"/>
    <cellStyle name="Comma 2 9 3" xfId="855" xr:uid="{00000000-0005-0000-0000-000056030000}"/>
    <cellStyle name="Comma 2 9 3 2" xfId="856" xr:uid="{00000000-0005-0000-0000-000057030000}"/>
    <cellStyle name="Comma 2 9 4" xfId="857" xr:uid="{00000000-0005-0000-0000-000058030000}"/>
    <cellStyle name="Comma 2_101740011_รายได้ค้างรับค่าคอมมิชชั่น" xfId="858" xr:uid="{00000000-0005-0000-0000-000059030000}"/>
    <cellStyle name="Comma 20" xfId="859" xr:uid="{00000000-0005-0000-0000-00005A030000}"/>
    <cellStyle name="Comma 20 2" xfId="860" xr:uid="{00000000-0005-0000-0000-00005B030000}"/>
    <cellStyle name="Comma 21" xfId="861" xr:uid="{00000000-0005-0000-0000-00005C030000}"/>
    <cellStyle name="Comma 21 2" xfId="862" xr:uid="{00000000-0005-0000-0000-00005D030000}"/>
    <cellStyle name="Comma 22" xfId="863" xr:uid="{00000000-0005-0000-0000-00005E030000}"/>
    <cellStyle name="Comma 22 2" xfId="864" xr:uid="{00000000-0005-0000-0000-00005F030000}"/>
    <cellStyle name="Comma 22 2 2" xfId="865" xr:uid="{00000000-0005-0000-0000-000060030000}"/>
    <cellStyle name="Comma 22 2 2 2" xfId="866" xr:uid="{00000000-0005-0000-0000-000061030000}"/>
    <cellStyle name="Comma 22 2 3" xfId="867" xr:uid="{00000000-0005-0000-0000-000062030000}"/>
    <cellStyle name="Comma 22 2 3 2" xfId="868" xr:uid="{00000000-0005-0000-0000-000063030000}"/>
    <cellStyle name="Comma 22 2 4" xfId="869" xr:uid="{00000000-0005-0000-0000-000064030000}"/>
    <cellStyle name="Comma 22 2 5" xfId="870" xr:uid="{00000000-0005-0000-0000-000065030000}"/>
    <cellStyle name="Comma 22 3" xfId="871" xr:uid="{00000000-0005-0000-0000-000066030000}"/>
    <cellStyle name="Comma 22 3 2" xfId="872" xr:uid="{00000000-0005-0000-0000-000067030000}"/>
    <cellStyle name="Comma 22 3 2 2" xfId="873" xr:uid="{00000000-0005-0000-0000-000068030000}"/>
    <cellStyle name="Comma 22 3 3" xfId="874" xr:uid="{00000000-0005-0000-0000-000069030000}"/>
    <cellStyle name="Comma 22 3 3 2" xfId="875" xr:uid="{00000000-0005-0000-0000-00006A030000}"/>
    <cellStyle name="Comma 22 3 4" xfId="876" xr:uid="{00000000-0005-0000-0000-00006B030000}"/>
    <cellStyle name="Comma 22 3 5" xfId="877" xr:uid="{00000000-0005-0000-0000-00006C030000}"/>
    <cellStyle name="Comma 22 4" xfId="878" xr:uid="{00000000-0005-0000-0000-00006D030000}"/>
    <cellStyle name="Comma 22 4 2" xfId="879" xr:uid="{00000000-0005-0000-0000-00006E030000}"/>
    <cellStyle name="Comma 22 4 2 2" xfId="880" xr:uid="{00000000-0005-0000-0000-00006F030000}"/>
    <cellStyle name="Comma 22 4 3" xfId="881" xr:uid="{00000000-0005-0000-0000-000070030000}"/>
    <cellStyle name="Comma 22 4 3 2" xfId="882" xr:uid="{00000000-0005-0000-0000-000071030000}"/>
    <cellStyle name="Comma 22 4 4" xfId="883" xr:uid="{00000000-0005-0000-0000-000072030000}"/>
    <cellStyle name="Comma 22 4 4 2" xfId="884" xr:uid="{00000000-0005-0000-0000-000073030000}"/>
    <cellStyle name="Comma 22 4 5" xfId="885" xr:uid="{00000000-0005-0000-0000-000074030000}"/>
    <cellStyle name="Comma 22 4 5 2" xfId="886" xr:uid="{00000000-0005-0000-0000-000075030000}"/>
    <cellStyle name="Comma 22 4 6" xfId="887" xr:uid="{00000000-0005-0000-0000-000076030000}"/>
    <cellStyle name="Comma 22 4 7" xfId="888" xr:uid="{00000000-0005-0000-0000-000077030000}"/>
    <cellStyle name="Comma 23" xfId="889" xr:uid="{00000000-0005-0000-0000-000078030000}"/>
    <cellStyle name="Comma 23 2" xfId="890" xr:uid="{00000000-0005-0000-0000-000079030000}"/>
    <cellStyle name="Comma 23 2 2" xfId="891" xr:uid="{00000000-0005-0000-0000-00007A030000}"/>
    <cellStyle name="Comma 23 2 2 2" xfId="892" xr:uid="{00000000-0005-0000-0000-00007B030000}"/>
    <cellStyle name="Comma 23 2 3" xfId="893" xr:uid="{00000000-0005-0000-0000-00007C030000}"/>
    <cellStyle name="Comma 23 2 3 2" xfId="894" xr:uid="{00000000-0005-0000-0000-00007D030000}"/>
    <cellStyle name="Comma 23 2 4" xfId="895" xr:uid="{00000000-0005-0000-0000-00007E030000}"/>
    <cellStyle name="Comma 23 2 5" xfId="896" xr:uid="{00000000-0005-0000-0000-00007F030000}"/>
    <cellStyle name="Comma 24" xfId="897" xr:uid="{00000000-0005-0000-0000-000080030000}"/>
    <cellStyle name="Comma 24 2" xfId="898" xr:uid="{00000000-0005-0000-0000-000081030000}"/>
    <cellStyle name="Comma 24 2 2" xfId="899" xr:uid="{00000000-0005-0000-0000-000082030000}"/>
    <cellStyle name="Comma 24 2 2 2" xfId="900" xr:uid="{00000000-0005-0000-0000-000083030000}"/>
    <cellStyle name="Comma 24 2 3" xfId="901" xr:uid="{00000000-0005-0000-0000-000084030000}"/>
    <cellStyle name="Comma 24 2 3 2" xfId="902" xr:uid="{00000000-0005-0000-0000-000085030000}"/>
    <cellStyle name="Comma 24 2 4" xfId="903" xr:uid="{00000000-0005-0000-0000-000086030000}"/>
    <cellStyle name="Comma 24 2 5" xfId="904" xr:uid="{00000000-0005-0000-0000-000087030000}"/>
    <cellStyle name="Comma 25" xfId="905" xr:uid="{00000000-0005-0000-0000-000088030000}"/>
    <cellStyle name="Comma 25 2" xfId="906" xr:uid="{00000000-0005-0000-0000-000089030000}"/>
    <cellStyle name="Comma 25 2 2" xfId="907" xr:uid="{00000000-0005-0000-0000-00008A030000}"/>
    <cellStyle name="Comma 25 2 2 2" xfId="908" xr:uid="{00000000-0005-0000-0000-00008B030000}"/>
    <cellStyle name="Comma 25 2 3" xfId="909" xr:uid="{00000000-0005-0000-0000-00008C030000}"/>
    <cellStyle name="Comma 25 2 3 2" xfId="910" xr:uid="{00000000-0005-0000-0000-00008D030000}"/>
    <cellStyle name="Comma 25 2 4" xfId="911" xr:uid="{00000000-0005-0000-0000-00008E030000}"/>
    <cellStyle name="Comma 25 2 4 2" xfId="912" xr:uid="{00000000-0005-0000-0000-00008F030000}"/>
    <cellStyle name="Comma 25 2 5" xfId="913" xr:uid="{00000000-0005-0000-0000-000090030000}"/>
    <cellStyle name="Comma 25 2 5 2" xfId="914" xr:uid="{00000000-0005-0000-0000-000091030000}"/>
    <cellStyle name="Comma 25 2 6" xfId="915" xr:uid="{00000000-0005-0000-0000-000092030000}"/>
    <cellStyle name="Comma 25 2 7" xfId="916" xr:uid="{00000000-0005-0000-0000-000093030000}"/>
    <cellStyle name="Comma 25 3" xfId="917" xr:uid="{00000000-0005-0000-0000-000094030000}"/>
    <cellStyle name="Comma 25 3 2" xfId="918" xr:uid="{00000000-0005-0000-0000-000095030000}"/>
    <cellStyle name="Comma 25 3 2 2" xfId="919" xr:uid="{00000000-0005-0000-0000-000096030000}"/>
    <cellStyle name="Comma 25 3 3" xfId="920" xr:uid="{00000000-0005-0000-0000-000097030000}"/>
    <cellStyle name="Comma 25 3 3 2" xfId="921" xr:uid="{00000000-0005-0000-0000-000098030000}"/>
    <cellStyle name="Comma 25 3 4" xfId="922" xr:uid="{00000000-0005-0000-0000-000099030000}"/>
    <cellStyle name="Comma 25 3 4 2" xfId="923" xr:uid="{00000000-0005-0000-0000-00009A030000}"/>
    <cellStyle name="Comma 25 3 5" xfId="924" xr:uid="{00000000-0005-0000-0000-00009B030000}"/>
    <cellStyle name="Comma 25 3 5 2" xfId="925" xr:uid="{00000000-0005-0000-0000-00009C030000}"/>
    <cellStyle name="Comma 25 3 6" xfId="926" xr:uid="{00000000-0005-0000-0000-00009D030000}"/>
    <cellStyle name="Comma 25 3 7" xfId="927" xr:uid="{00000000-0005-0000-0000-00009E030000}"/>
    <cellStyle name="Comma 26" xfId="928" xr:uid="{00000000-0005-0000-0000-00009F030000}"/>
    <cellStyle name="Comma 26 2" xfId="929" xr:uid="{00000000-0005-0000-0000-0000A0030000}"/>
    <cellStyle name="Comma 26 2 2" xfId="930" xr:uid="{00000000-0005-0000-0000-0000A1030000}"/>
    <cellStyle name="Comma 26 2 2 2" xfId="931" xr:uid="{00000000-0005-0000-0000-0000A2030000}"/>
    <cellStyle name="Comma 26 2 3" xfId="932" xr:uid="{00000000-0005-0000-0000-0000A3030000}"/>
    <cellStyle name="Comma 26 2 3 2" xfId="933" xr:uid="{00000000-0005-0000-0000-0000A4030000}"/>
    <cellStyle name="Comma 26 2 4" xfId="934" xr:uid="{00000000-0005-0000-0000-0000A5030000}"/>
    <cellStyle name="Comma 26 2 5" xfId="935" xr:uid="{00000000-0005-0000-0000-0000A6030000}"/>
    <cellStyle name="Comma 27" xfId="936" xr:uid="{00000000-0005-0000-0000-0000A7030000}"/>
    <cellStyle name="Comma 27 2" xfId="937" xr:uid="{00000000-0005-0000-0000-0000A8030000}"/>
    <cellStyle name="Comma 27 2 2" xfId="938" xr:uid="{00000000-0005-0000-0000-0000A9030000}"/>
    <cellStyle name="Comma 27 2 2 2" xfId="939" xr:uid="{00000000-0005-0000-0000-0000AA030000}"/>
    <cellStyle name="Comma 27 2 3" xfId="940" xr:uid="{00000000-0005-0000-0000-0000AB030000}"/>
    <cellStyle name="Comma 27 2 3 2" xfId="941" xr:uid="{00000000-0005-0000-0000-0000AC030000}"/>
    <cellStyle name="Comma 27 2 4" xfId="942" xr:uid="{00000000-0005-0000-0000-0000AD030000}"/>
    <cellStyle name="Comma 27 2 5" xfId="943" xr:uid="{00000000-0005-0000-0000-0000AE030000}"/>
    <cellStyle name="Comma 28" xfId="944" xr:uid="{00000000-0005-0000-0000-0000AF030000}"/>
    <cellStyle name="Comma 28 2" xfId="945" xr:uid="{00000000-0005-0000-0000-0000B0030000}"/>
    <cellStyle name="Comma 28 2 2" xfId="946" xr:uid="{00000000-0005-0000-0000-0000B1030000}"/>
    <cellStyle name="Comma 28 2 2 2" xfId="947" xr:uid="{00000000-0005-0000-0000-0000B2030000}"/>
    <cellStyle name="Comma 28 2 3" xfId="948" xr:uid="{00000000-0005-0000-0000-0000B3030000}"/>
    <cellStyle name="Comma 28 2 3 2" xfId="949" xr:uid="{00000000-0005-0000-0000-0000B4030000}"/>
    <cellStyle name="Comma 28 2 4" xfId="950" xr:uid="{00000000-0005-0000-0000-0000B5030000}"/>
    <cellStyle name="Comma 28 2 5" xfId="951" xr:uid="{00000000-0005-0000-0000-0000B6030000}"/>
    <cellStyle name="Comma 29" xfId="952" xr:uid="{00000000-0005-0000-0000-0000B7030000}"/>
    <cellStyle name="Comma 29 2" xfId="953" xr:uid="{00000000-0005-0000-0000-0000B8030000}"/>
    <cellStyle name="Comma 29 2 2" xfId="954" xr:uid="{00000000-0005-0000-0000-0000B9030000}"/>
    <cellStyle name="Comma 29 2 2 2" xfId="955" xr:uid="{00000000-0005-0000-0000-0000BA030000}"/>
    <cellStyle name="Comma 29 2 3" xfId="956" xr:uid="{00000000-0005-0000-0000-0000BB030000}"/>
    <cellStyle name="Comma 29 2 3 2" xfId="957" xr:uid="{00000000-0005-0000-0000-0000BC030000}"/>
    <cellStyle name="Comma 29 2 4" xfId="958" xr:uid="{00000000-0005-0000-0000-0000BD030000}"/>
    <cellStyle name="Comma 29 2 4 2" xfId="959" xr:uid="{00000000-0005-0000-0000-0000BE030000}"/>
    <cellStyle name="Comma 29 2 5" xfId="960" xr:uid="{00000000-0005-0000-0000-0000BF030000}"/>
    <cellStyle name="Comma 29 2 6" xfId="961" xr:uid="{00000000-0005-0000-0000-0000C0030000}"/>
    <cellStyle name="Comma 29 3" xfId="962" xr:uid="{00000000-0005-0000-0000-0000C1030000}"/>
    <cellStyle name="Comma 29 3 2" xfId="963" xr:uid="{00000000-0005-0000-0000-0000C2030000}"/>
    <cellStyle name="Comma 29 3 2 2" xfId="964" xr:uid="{00000000-0005-0000-0000-0000C3030000}"/>
    <cellStyle name="Comma 29 3 3" xfId="965" xr:uid="{00000000-0005-0000-0000-0000C4030000}"/>
    <cellStyle name="Comma 29 3 3 2" xfId="966" xr:uid="{00000000-0005-0000-0000-0000C5030000}"/>
    <cellStyle name="Comma 29 3 4" xfId="967" xr:uid="{00000000-0005-0000-0000-0000C6030000}"/>
    <cellStyle name="Comma 29 3 4 2" xfId="968" xr:uid="{00000000-0005-0000-0000-0000C7030000}"/>
    <cellStyle name="Comma 29 3 5" xfId="969" xr:uid="{00000000-0005-0000-0000-0000C8030000}"/>
    <cellStyle name="Comma 29 3 6" xfId="970" xr:uid="{00000000-0005-0000-0000-0000C9030000}"/>
    <cellStyle name="Comma 3" xfId="971" xr:uid="{00000000-0005-0000-0000-0000CA030000}"/>
    <cellStyle name="Comma 3 10" xfId="972" xr:uid="{00000000-0005-0000-0000-0000CB030000}"/>
    <cellStyle name="Comma 3 10 2" xfId="973" xr:uid="{00000000-0005-0000-0000-0000CC030000}"/>
    <cellStyle name="Comma 3 10 2 2" xfId="974" xr:uid="{00000000-0005-0000-0000-0000CD030000}"/>
    <cellStyle name="Comma 3 10 3" xfId="975" xr:uid="{00000000-0005-0000-0000-0000CE030000}"/>
    <cellStyle name="Comma 3 10 3 2" xfId="976" xr:uid="{00000000-0005-0000-0000-0000CF030000}"/>
    <cellStyle name="Comma 3 10 4" xfId="977" xr:uid="{00000000-0005-0000-0000-0000D0030000}"/>
    <cellStyle name="Comma 3 10 4 2" xfId="978" xr:uid="{00000000-0005-0000-0000-0000D1030000}"/>
    <cellStyle name="Comma 3 10 5" xfId="979" xr:uid="{00000000-0005-0000-0000-0000D2030000}"/>
    <cellStyle name="Comma 3 10 6" xfId="980" xr:uid="{00000000-0005-0000-0000-0000D3030000}"/>
    <cellStyle name="Comma 3 11" xfId="981" xr:uid="{00000000-0005-0000-0000-0000D4030000}"/>
    <cellStyle name="Comma 3 11 2" xfId="982" xr:uid="{00000000-0005-0000-0000-0000D5030000}"/>
    <cellStyle name="Comma 3 11 2 2" xfId="983" xr:uid="{00000000-0005-0000-0000-0000D6030000}"/>
    <cellStyle name="Comma 3 11 3" xfId="984" xr:uid="{00000000-0005-0000-0000-0000D7030000}"/>
    <cellStyle name="Comma 3 11 3 2" xfId="985" xr:uid="{00000000-0005-0000-0000-0000D8030000}"/>
    <cellStyle name="Comma 3 11 4" xfId="986" xr:uid="{00000000-0005-0000-0000-0000D9030000}"/>
    <cellStyle name="Comma 3 11 4 2" xfId="987" xr:uid="{00000000-0005-0000-0000-0000DA030000}"/>
    <cellStyle name="Comma 3 11 5" xfId="988" xr:uid="{00000000-0005-0000-0000-0000DB030000}"/>
    <cellStyle name="Comma 3 11 6" xfId="989" xr:uid="{00000000-0005-0000-0000-0000DC030000}"/>
    <cellStyle name="Comma 3 12" xfId="990" xr:uid="{00000000-0005-0000-0000-0000DD030000}"/>
    <cellStyle name="Comma 3 12 2" xfId="991" xr:uid="{00000000-0005-0000-0000-0000DE030000}"/>
    <cellStyle name="Comma 3 12 2 2" xfId="992" xr:uid="{00000000-0005-0000-0000-0000DF030000}"/>
    <cellStyle name="Comma 3 12 3" xfId="993" xr:uid="{00000000-0005-0000-0000-0000E0030000}"/>
    <cellStyle name="Comma 3 12 3 2" xfId="994" xr:uid="{00000000-0005-0000-0000-0000E1030000}"/>
    <cellStyle name="Comma 3 12 4" xfId="995" xr:uid="{00000000-0005-0000-0000-0000E2030000}"/>
    <cellStyle name="Comma 3 12 4 2" xfId="996" xr:uid="{00000000-0005-0000-0000-0000E3030000}"/>
    <cellStyle name="Comma 3 12 5" xfId="997" xr:uid="{00000000-0005-0000-0000-0000E4030000}"/>
    <cellStyle name="Comma 3 12 6" xfId="998" xr:uid="{00000000-0005-0000-0000-0000E5030000}"/>
    <cellStyle name="Comma 3 13" xfId="999" xr:uid="{00000000-0005-0000-0000-0000E6030000}"/>
    <cellStyle name="Comma 3 13 2" xfId="1000" xr:uid="{00000000-0005-0000-0000-0000E7030000}"/>
    <cellStyle name="Comma 3 13 2 2" xfId="1001" xr:uid="{00000000-0005-0000-0000-0000E8030000}"/>
    <cellStyle name="Comma 3 13 3" xfId="1002" xr:uid="{00000000-0005-0000-0000-0000E9030000}"/>
    <cellStyle name="Comma 3 13 3 2" xfId="1003" xr:uid="{00000000-0005-0000-0000-0000EA030000}"/>
    <cellStyle name="Comma 3 13 4" xfId="1004" xr:uid="{00000000-0005-0000-0000-0000EB030000}"/>
    <cellStyle name="Comma 3 13 4 2" xfId="1005" xr:uid="{00000000-0005-0000-0000-0000EC030000}"/>
    <cellStyle name="Comma 3 13 5" xfId="1006" xr:uid="{00000000-0005-0000-0000-0000ED030000}"/>
    <cellStyle name="Comma 3 13 6" xfId="1007" xr:uid="{00000000-0005-0000-0000-0000EE030000}"/>
    <cellStyle name="Comma 3 14" xfId="1008" xr:uid="{00000000-0005-0000-0000-0000EF030000}"/>
    <cellStyle name="Comma 3 14 2" xfId="1009" xr:uid="{00000000-0005-0000-0000-0000F0030000}"/>
    <cellStyle name="Comma 3 14 2 2" xfId="1010" xr:uid="{00000000-0005-0000-0000-0000F1030000}"/>
    <cellStyle name="Comma 3 14 3" xfId="1011" xr:uid="{00000000-0005-0000-0000-0000F2030000}"/>
    <cellStyle name="Comma 3 14 3 2" xfId="1012" xr:uid="{00000000-0005-0000-0000-0000F3030000}"/>
    <cellStyle name="Comma 3 14 4" xfId="1013" xr:uid="{00000000-0005-0000-0000-0000F4030000}"/>
    <cellStyle name="Comma 3 14 4 2" xfId="1014" xr:uid="{00000000-0005-0000-0000-0000F5030000}"/>
    <cellStyle name="Comma 3 14 5" xfId="1015" xr:uid="{00000000-0005-0000-0000-0000F6030000}"/>
    <cellStyle name="Comma 3 14 6" xfId="1016" xr:uid="{00000000-0005-0000-0000-0000F7030000}"/>
    <cellStyle name="Comma 3 15" xfId="1017" xr:uid="{00000000-0005-0000-0000-0000F8030000}"/>
    <cellStyle name="Comma 3 15 2" xfId="1018" xr:uid="{00000000-0005-0000-0000-0000F9030000}"/>
    <cellStyle name="Comma 3 15 2 2" xfId="1019" xr:uid="{00000000-0005-0000-0000-0000FA030000}"/>
    <cellStyle name="Comma 3 15 3" xfId="1020" xr:uid="{00000000-0005-0000-0000-0000FB030000}"/>
    <cellStyle name="Comma 3 15 3 2" xfId="1021" xr:uid="{00000000-0005-0000-0000-0000FC030000}"/>
    <cellStyle name="Comma 3 15 4" xfId="1022" xr:uid="{00000000-0005-0000-0000-0000FD030000}"/>
    <cellStyle name="Comma 3 15 4 2" xfId="1023" xr:uid="{00000000-0005-0000-0000-0000FE030000}"/>
    <cellStyle name="Comma 3 15 5" xfId="1024" xr:uid="{00000000-0005-0000-0000-0000FF030000}"/>
    <cellStyle name="Comma 3 15 6" xfId="1025" xr:uid="{00000000-0005-0000-0000-000000040000}"/>
    <cellStyle name="Comma 3 16" xfId="1026" xr:uid="{00000000-0005-0000-0000-000001040000}"/>
    <cellStyle name="Comma 3 16 2" xfId="1027" xr:uid="{00000000-0005-0000-0000-000002040000}"/>
    <cellStyle name="Comma 3 16 2 2" xfId="1028" xr:uid="{00000000-0005-0000-0000-000003040000}"/>
    <cellStyle name="Comma 3 16 3" xfId="1029" xr:uid="{00000000-0005-0000-0000-000004040000}"/>
    <cellStyle name="Comma 3 16 3 2" xfId="1030" xr:uid="{00000000-0005-0000-0000-000005040000}"/>
    <cellStyle name="Comma 3 16 4" xfId="1031" xr:uid="{00000000-0005-0000-0000-000006040000}"/>
    <cellStyle name="Comma 3 16 4 2" xfId="1032" xr:uid="{00000000-0005-0000-0000-000007040000}"/>
    <cellStyle name="Comma 3 16 5" xfId="1033" xr:uid="{00000000-0005-0000-0000-000008040000}"/>
    <cellStyle name="Comma 3 16 6" xfId="1034" xr:uid="{00000000-0005-0000-0000-000009040000}"/>
    <cellStyle name="Comma 3 17" xfId="1035" xr:uid="{00000000-0005-0000-0000-00000A040000}"/>
    <cellStyle name="Comma 3 17 2" xfId="1036" xr:uid="{00000000-0005-0000-0000-00000B040000}"/>
    <cellStyle name="Comma 3 17 2 2" xfId="1037" xr:uid="{00000000-0005-0000-0000-00000C040000}"/>
    <cellStyle name="Comma 3 17 3" xfId="1038" xr:uid="{00000000-0005-0000-0000-00000D040000}"/>
    <cellStyle name="Comma 3 17 3 2" xfId="1039" xr:uid="{00000000-0005-0000-0000-00000E040000}"/>
    <cellStyle name="Comma 3 17 4" xfId="1040" xr:uid="{00000000-0005-0000-0000-00000F040000}"/>
    <cellStyle name="Comma 3 17 4 2" xfId="1041" xr:uid="{00000000-0005-0000-0000-000010040000}"/>
    <cellStyle name="Comma 3 17 5" xfId="1042" xr:uid="{00000000-0005-0000-0000-000011040000}"/>
    <cellStyle name="Comma 3 17 6" xfId="1043" xr:uid="{00000000-0005-0000-0000-000012040000}"/>
    <cellStyle name="Comma 3 18" xfId="1044" xr:uid="{00000000-0005-0000-0000-000013040000}"/>
    <cellStyle name="Comma 3 18 2" xfId="1045" xr:uid="{00000000-0005-0000-0000-000014040000}"/>
    <cellStyle name="Comma 3 18 2 2" xfId="1046" xr:uid="{00000000-0005-0000-0000-000015040000}"/>
    <cellStyle name="Comma 3 18 3" xfId="1047" xr:uid="{00000000-0005-0000-0000-000016040000}"/>
    <cellStyle name="Comma 3 18 3 2" xfId="1048" xr:uid="{00000000-0005-0000-0000-000017040000}"/>
    <cellStyle name="Comma 3 18 4" xfId="1049" xr:uid="{00000000-0005-0000-0000-000018040000}"/>
    <cellStyle name="Comma 3 18 4 2" xfId="1050" xr:uid="{00000000-0005-0000-0000-000019040000}"/>
    <cellStyle name="Comma 3 18 5" xfId="1051" xr:uid="{00000000-0005-0000-0000-00001A040000}"/>
    <cellStyle name="Comma 3 18 6" xfId="1052" xr:uid="{00000000-0005-0000-0000-00001B040000}"/>
    <cellStyle name="Comma 3 19" xfId="1053" xr:uid="{00000000-0005-0000-0000-00001C040000}"/>
    <cellStyle name="Comma 3 19 2" xfId="1054" xr:uid="{00000000-0005-0000-0000-00001D040000}"/>
    <cellStyle name="Comma 3 19 2 2" xfId="1055" xr:uid="{00000000-0005-0000-0000-00001E040000}"/>
    <cellStyle name="Comma 3 19 3" xfId="1056" xr:uid="{00000000-0005-0000-0000-00001F040000}"/>
    <cellStyle name="Comma 3 19 3 2" xfId="1057" xr:uid="{00000000-0005-0000-0000-000020040000}"/>
    <cellStyle name="Comma 3 19 4" xfId="1058" xr:uid="{00000000-0005-0000-0000-000021040000}"/>
    <cellStyle name="Comma 3 19 4 2" xfId="1059" xr:uid="{00000000-0005-0000-0000-000022040000}"/>
    <cellStyle name="Comma 3 19 5" xfId="1060" xr:uid="{00000000-0005-0000-0000-000023040000}"/>
    <cellStyle name="Comma 3 19 6" xfId="1061" xr:uid="{00000000-0005-0000-0000-000024040000}"/>
    <cellStyle name="Comma 3 2" xfId="1062" xr:uid="{00000000-0005-0000-0000-000025040000}"/>
    <cellStyle name="Comma 3 2 10" xfId="1063" xr:uid="{00000000-0005-0000-0000-000026040000}"/>
    <cellStyle name="Comma 3 2 10 2" xfId="1064" xr:uid="{00000000-0005-0000-0000-000027040000}"/>
    <cellStyle name="Comma 3 2 10 2 2" xfId="1065" xr:uid="{00000000-0005-0000-0000-000028040000}"/>
    <cellStyle name="Comma 3 2 10 3" xfId="1066" xr:uid="{00000000-0005-0000-0000-000029040000}"/>
    <cellStyle name="Comma 3 2 10 3 2" xfId="1067" xr:uid="{00000000-0005-0000-0000-00002A040000}"/>
    <cellStyle name="Comma 3 2 10 4" xfId="1068" xr:uid="{00000000-0005-0000-0000-00002B040000}"/>
    <cellStyle name="Comma 3 2 10 4 2" xfId="1069" xr:uid="{00000000-0005-0000-0000-00002C040000}"/>
    <cellStyle name="Comma 3 2 10 5" xfId="1070" xr:uid="{00000000-0005-0000-0000-00002D040000}"/>
    <cellStyle name="Comma 3 2 10 6" xfId="1071" xr:uid="{00000000-0005-0000-0000-00002E040000}"/>
    <cellStyle name="Comma 3 2 11" xfId="1072" xr:uid="{00000000-0005-0000-0000-00002F040000}"/>
    <cellStyle name="Comma 3 2 11 2" xfId="1073" xr:uid="{00000000-0005-0000-0000-000030040000}"/>
    <cellStyle name="Comma 3 2 11 2 2" xfId="1074" xr:uid="{00000000-0005-0000-0000-000031040000}"/>
    <cellStyle name="Comma 3 2 11 3" xfId="1075" xr:uid="{00000000-0005-0000-0000-000032040000}"/>
    <cellStyle name="Comma 3 2 11 3 2" xfId="1076" xr:uid="{00000000-0005-0000-0000-000033040000}"/>
    <cellStyle name="Comma 3 2 11 4" xfId="1077" xr:uid="{00000000-0005-0000-0000-000034040000}"/>
    <cellStyle name="Comma 3 2 11 4 2" xfId="1078" xr:uid="{00000000-0005-0000-0000-000035040000}"/>
    <cellStyle name="Comma 3 2 11 5" xfId="1079" xr:uid="{00000000-0005-0000-0000-000036040000}"/>
    <cellStyle name="Comma 3 2 11 6" xfId="1080" xr:uid="{00000000-0005-0000-0000-000037040000}"/>
    <cellStyle name="Comma 3 2 12" xfId="1081" xr:uid="{00000000-0005-0000-0000-000038040000}"/>
    <cellStyle name="Comma 3 2 12 2" xfId="1082" xr:uid="{00000000-0005-0000-0000-000039040000}"/>
    <cellStyle name="Comma 3 2 12 2 2" xfId="1083" xr:uid="{00000000-0005-0000-0000-00003A040000}"/>
    <cellStyle name="Comma 3 2 12 3" xfId="1084" xr:uid="{00000000-0005-0000-0000-00003B040000}"/>
    <cellStyle name="Comma 3 2 12 3 2" xfId="1085" xr:uid="{00000000-0005-0000-0000-00003C040000}"/>
    <cellStyle name="Comma 3 2 12 4" xfId="1086" xr:uid="{00000000-0005-0000-0000-00003D040000}"/>
    <cellStyle name="Comma 3 2 12 4 2" xfId="1087" xr:uid="{00000000-0005-0000-0000-00003E040000}"/>
    <cellStyle name="Comma 3 2 12 5" xfId="1088" xr:uid="{00000000-0005-0000-0000-00003F040000}"/>
    <cellStyle name="Comma 3 2 12 6" xfId="1089" xr:uid="{00000000-0005-0000-0000-000040040000}"/>
    <cellStyle name="Comma 3 2 13" xfId="1090" xr:uid="{00000000-0005-0000-0000-000041040000}"/>
    <cellStyle name="Comma 3 2 13 2" xfId="1091" xr:uid="{00000000-0005-0000-0000-000042040000}"/>
    <cellStyle name="Comma 3 2 13 2 2" xfId="1092" xr:uid="{00000000-0005-0000-0000-000043040000}"/>
    <cellStyle name="Comma 3 2 13 3" xfId="1093" xr:uid="{00000000-0005-0000-0000-000044040000}"/>
    <cellStyle name="Comma 3 2 13 3 2" xfId="1094" xr:uid="{00000000-0005-0000-0000-000045040000}"/>
    <cellStyle name="Comma 3 2 13 4" xfId="1095" xr:uid="{00000000-0005-0000-0000-000046040000}"/>
    <cellStyle name="Comma 3 2 13 4 2" xfId="1096" xr:uid="{00000000-0005-0000-0000-000047040000}"/>
    <cellStyle name="Comma 3 2 13 5" xfId="1097" xr:uid="{00000000-0005-0000-0000-000048040000}"/>
    <cellStyle name="Comma 3 2 13 6" xfId="1098" xr:uid="{00000000-0005-0000-0000-000049040000}"/>
    <cellStyle name="Comma 3 2 14" xfId="1099" xr:uid="{00000000-0005-0000-0000-00004A040000}"/>
    <cellStyle name="Comma 3 2 14 2" xfId="1100" xr:uid="{00000000-0005-0000-0000-00004B040000}"/>
    <cellStyle name="Comma 3 2 14 2 2" xfId="1101" xr:uid="{00000000-0005-0000-0000-00004C040000}"/>
    <cellStyle name="Comma 3 2 14 3" xfId="1102" xr:uid="{00000000-0005-0000-0000-00004D040000}"/>
    <cellStyle name="Comma 3 2 14 3 2" xfId="1103" xr:uid="{00000000-0005-0000-0000-00004E040000}"/>
    <cellStyle name="Comma 3 2 14 4" xfId="1104" xr:uid="{00000000-0005-0000-0000-00004F040000}"/>
    <cellStyle name="Comma 3 2 14 4 2" xfId="1105" xr:uid="{00000000-0005-0000-0000-000050040000}"/>
    <cellStyle name="Comma 3 2 14 5" xfId="1106" xr:uid="{00000000-0005-0000-0000-000051040000}"/>
    <cellStyle name="Comma 3 2 14 6" xfId="1107" xr:uid="{00000000-0005-0000-0000-000052040000}"/>
    <cellStyle name="Comma 3 2 15" xfId="1108" xr:uid="{00000000-0005-0000-0000-000053040000}"/>
    <cellStyle name="Comma 3 2 15 2" xfId="1109" xr:uid="{00000000-0005-0000-0000-000054040000}"/>
    <cellStyle name="Comma 3 2 15 2 2" xfId="1110" xr:uid="{00000000-0005-0000-0000-000055040000}"/>
    <cellStyle name="Comma 3 2 15 3" xfId="1111" xr:uid="{00000000-0005-0000-0000-000056040000}"/>
    <cellStyle name="Comma 3 2 15 3 2" xfId="1112" xr:uid="{00000000-0005-0000-0000-000057040000}"/>
    <cellStyle name="Comma 3 2 15 4" xfId="1113" xr:uid="{00000000-0005-0000-0000-000058040000}"/>
    <cellStyle name="Comma 3 2 15 4 2" xfId="1114" xr:uid="{00000000-0005-0000-0000-000059040000}"/>
    <cellStyle name="Comma 3 2 15 5" xfId="1115" xr:uid="{00000000-0005-0000-0000-00005A040000}"/>
    <cellStyle name="Comma 3 2 15 6" xfId="1116" xr:uid="{00000000-0005-0000-0000-00005B040000}"/>
    <cellStyle name="Comma 3 2 16" xfId="1117" xr:uid="{00000000-0005-0000-0000-00005C040000}"/>
    <cellStyle name="Comma 3 2 16 2" xfId="1118" xr:uid="{00000000-0005-0000-0000-00005D040000}"/>
    <cellStyle name="Comma 3 2 16 2 2" xfId="1119" xr:uid="{00000000-0005-0000-0000-00005E040000}"/>
    <cellStyle name="Comma 3 2 16 3" xfId="1120" xr:uid="{00000000-0005-0000-0000-00005F040000}"/>
    <cellStyle name="Comma 3 2 16 3 2" xfId="1121" xr:uid="{00000000-0005-0000-0000-000060040000}"/>
    <cellStyle name="Comma 3 2 16 4" xfId="1122" xr:uid="{00000000-0005-0000-0000-000061040000}"/>
    <cellStyle name="Comma 3 2 16 4 2" xfId="1123" xr:uid="{00000000-0005-0000-0000-000062040000}"/>
    <cellStyle name="Comma 3 2 16 5" xfId="1124" xr:uid="{00000000-0005-0000-0000-000063040000}"/>
    <cellStyle name="Comma 3 2 16 6" xfId="1125" xr:uid="{00000000-0005-0000-0000-000064040000}"/>
    <cellStyle name="Comma 3 2 17" xfId="1126" xr:uid="{00000000-0005-0000-0000-000065040000}"/>
    <cellStyle name="Comma 3 2 17 2" xfId="1127" xr:uid="{00000000-0005-0000-0000-000066040000}"/>
    <cellStyle name="Comma 3 2 17 2 2" xfId="1128" xr:uid="{00000000-0005-0000-0000-000067040000}"/>
    <cellStyle name="Comma 3 2 17 3" xfId="1129" xr:uid="{00000000-0005-0000-0000-000068040000}"/>
    <cellStyle name="Comma 3 2 17 3 2" xfId="1130" xr:uid="{00000000-0005-0000-0000-000069040000}"/>
    <cellStyle name="Comma 3 2 17 4" xfId="1131" xr:uid="{00000000-0005-0000-0000-00006A040000}"/>
    <cellStyle name="Comma 3 2 17 4 2" xfId="1132" xr:uid="{00000000-0005-0000-0000-00006B040000}"/>
    <cellStyle name="Comma 3 2 17 5" xfId="1133" xr:uid="{00000000-0005-0000-0000-00006C040000}"/>
    <cellStyle name="Comma 3 2 17 6" xfId="1134" xr:uid="{00000000-0005-0000-0000-00006D040000}"/>
    <cellStyle name="Comma 3 2 18" xfId="1135" xr:uid="{00000000-0005-0000-0000-00006E040000}"/>
    <cellStyle name="Comma 3 2 18 2" xfId="1136" xr:uid="{00000000-0005-0000-0000-00006F040000}"/>
    <cellStyle name="Comma 3 2 18 2 2" xfId="1137" xr:uid="{00000000-0005-0000-0000-000070040000}"/>
    <cellStyle name="Comma 3 2 18 3" xfId="1138" xr:uid="{00000000-0005-0000-0000-000071040000}"/>
    <cellStyle name="Comma 3 2 18 3 2" xfId="1139" xr:uid="{00000000-0005-0000-0000-000072040000}"/>
    <cellStyle name="Comma 3 2 18 4" xfId="1140" xr:uid="{00000000-0005-0000-0000-000073040000}"/>
    <cellStyle name="Comma 3 2 18 4 2" xfId="1141" xr:uid="{00000000-0005-0000-0000-000074040000}"/>
    <cellStyle name="Comma 3 2 18 5" xfId="1142" xr:uid="{00000000-0005-0000-0000-000075040000}"/>
    <cellStyle name="Comma 3 2 18 6" xfId="1143" xr:uid="{00000000-0005-0000-0000-000076040000}"/>
    <cellStyle name="Comma 3 2 19" xfId="1144" xr:uid="{00000000-0005-0000-0000-000077040000}"/>
    <cellStyle name="Comma 3 2 19 2" xfId="1145" xr:uid="{00000000-0005-0000-0000-000078040000}"/>
    <cellStyle name="Comma 3 2 19 2 2" xfId="1146" xr:uid="{00000000-0005-0000-0000-000079040000}"/>
    <cellStyle name="Comma 3 2 19 3" xfId="1147" xr:uid="{00000000-0005-0000-0000-00007A040000}"/>
    <cellStyle name="Comma 3 2 19 3 2" xfId="1148" xr:uid="{00000000-0005-0000-0000-00007B040000}"/>
    <cellStyle name="Comma 3 2 19 4" xfId="1149" xr:uid="{00000000-0005-0000-0000-00007C040000}"/>
    <cellStyle name="Comma 3 2 19 4 2" xfId="1150" xr:uid="{00000000-0005-0000-0000-00007D040000}"/>
    <cellStyle name="Comma 3 2 19 5" xfId="1151" xr:uid="{00000000-0005-0000-0000-00007E040000}"/>
    <cellStyle name="Comma 3 2 19 6" xfId="1152" xr:uid="{00000000-0005-0000-0000-00007F040000}"/>
    <cellStyle name="Comma 3 2 2" xfId="1153" xr:uid="{00000000-0005-0000-0000-000080040000}"/>
    <cellStyle name="Comma 3 2 2 2" xfId="1154" xr:uid="{00000000-0005-0000-0000-000081040000}"/>
    <cellStyle name="Comma 3 2 2 3" xfId="1155" xr:uid="{00000000-0005-0000-0000-000082040000}"/>
    <cellStyle name="Comma 3 2 2 3 2" xfId="1156" xr:uid="{00000000-0005-0000-0000-000083040000}"/>
    <cellStyle name="Comma 3 2 2 4" xfId="1157" xr:uid="{00000000-0005-0000-0000-000084040000}"/>
    <cellStyle name="Comma 3 2 2 4 2" xfId="1158" xr:uid="{00000000-0005-0000-0000-000085040000}"/>
    <cellStyle name="Comma 3 2 2 5" xfId="1159" xr:uid="{00000000-0005-0000-0000-000086040000}"/>
    <cellStyle name="Comma 3 2 2 5 2" xfId="1160" xr:uid="{00000000-0005-0000-0000-000087040000}"/>
    <cellStyle name="Comma 3 2 2 6" xfId="1161" xr:uid="{00000000-0005-0000-0000-000088040000}"/>
    <cellStyle name="Comma 3 2 2 7" xfId="1162" xr:uid="{00000000-0005-0000-0000-000089040000}"/>
    <cellStyle name="Comma 3 2 20" xfId="1163" xr:uid="{00000000-0005-0000-0000-00008A040000}"/>
    <cellStyle name="Comma 3 2 20 2" xfId="1164" xr:uid="{00000000-0005-0000-0000-00008B040000}"/>
    <cellStyle name="Comma 3 2 20 2 2" xfId="1165" xr:uid="{00000000-0005-0000-0000-00008C040000}"/>
    <cellStyle name="Comma 3 2 20 3" xfId="1166" xr:uid="{00000000-0005-0000-0000-00008D040000}"/>
    <cellStyle name="Comma 3 2 20 3 2" xfId="1167" xr:uid="{00000000-0005-0000-0000-00008E040000}"/>
    <cellStyle name="Comma 3 2 20 4" xfId="1168" xr:uid="{00000000-0005-0000-0000-00008F040000}"/>
    <cellStyle name="Comma 3 2 20 4 2" xfId="1169" xr:uid="{00000000-0005-0000-0000-000090040000}"/>
    <cellStyle name="Comma 3 2 20 5" xfId="1170" xr:uid="{00000000-0005-0000-0000-000091040000}"/>
    <cellStyle name="Comma 3 2 20 6" xfId="1171" xr:uid="{00000000-0005-0000-0000-000092040000}"/>
    <cellStyle name="Comma 3 2 21" xfId="1172" xr:uid="{00000000-0005-0000-0000-000093040000}"/>
    <cellStyle name="Comma 3 2 21 2" xfId="1173" xr:uid="{00000000-0005-0000-0000-000094040000}"/>
    <cellStyle name="Comma 3 2 21 2 2" xfId="1174" xr:uid="{00000000-0005-0000-0000-000095040000}"/>
    <cellStyle name="Comma 3 2 21 3" xfId="1175" xr:uid="{00000000-0005-0000-0000-000096040000}"/>
    <cellStyle name="Comma 3 2 21 3 2" xfId="1176" xr:uid="{00000000-0005-0000-0000-000097040000}"/>
    <cellStyle name="Comma 3 2 21 4" xfId="1177" xr:uid="{00000000-0005-0000-0000-000098040000}"/>
    <cellStyle name="Comma 3 2 21 4 2" xfId="1178" xr:uid="{00000000-0005-0000-0000-000099040000}"/>
    <cellStyle name="Comma 3 2 21 5" xfId="1179" xr:uid="{00000000-0005-0000-0000-00009A040000}"/>
    <cellStyle name="Comma 3 2 21 6" xfId="1180" xr:uid="{00000000-0005-0000-0000-00009B040000}"/>
    <cellStyle name="Comma 3 2 22" xfId="1181" xr:uid="{00000000-0005-0000-0000-00009C040000}"/>
    <cellStyle name="Comma 3 2 22 2" xfId="1182" xr:uid="{00000000-0005-0000-0000-00009D040000}"/>
    <cellStyle name="Comma 3 2 23" xfId="1183" xr:uid="{00000000-0005-0000-0000-00009E040000}"/>
    <cellStyle name="Comma 3 2 23 2" xfId="1184" xr:uid="{00000000-0005-0000-0000-00009F040000}"/>
    <cellStyle name="Comma 3 2 24" xfId="1185" xr:uid="{00000000-0005-0000-0000-0000A0040000}"/>
    <cellStyle name="Comma 3 2 24 2" xfId="1186" xr:uid="{00000000-0005-0000-0000-0000A1040000}"/>
    <cellStyle name="Comma 3 2 25" xfId="1187" xr:uid="{00000000-0005-0000-0000-0000A2040000}"/>
    <cellStyle name="Comma 3 2 26" xfId="1188" xr:uid="{00000000-0005-0000-0000-0000A3040000}"/>
    <cellStyle name="Comma 3 2 3" xfId="1189" xr:uid="{00000000-0005-0000-0000-0000A4040000}"/>
    <cellStyle name="Comma 3 2 3 2" xfId="1190" xr:uid="{00000000-0005-0000-0000-0000A5040000}"/>
    <cellStyle name="Comma 3 2 3 2 2" xfId="1191" xr:uid="{00000000-0005-0000-0000-0000A6040000}"/>
    <cellStyle name="Comma 3 2 3 3" xfId="1192" xr:uid="{00000000-0005-0000-0000-0000A7040000}"/>
    <cellStyle name="Comma 3 2 3 3 2" xfId="1193" xr:uid="{00000000-0005-0000-0000-0000A8040000}"/>
    <cellStyle name="Comma 3 2 3 4" xfId="1194" xr:uid="{00000000-0005-0000-0000-0000A9040000}"/>
    <cellStyle name="Comma 3 2 3 4 2" xfId="1195" xr:uid="{00000000-0005-0000-0000-0000AA040000}"/>
    <cellStyle name="Comma 3 2 3 5" xfId="1196" xr:uid="{00000000-0005-0000-0000-0000AB040000}"/>
    <cellStyle name="Comma 3 2 3 5 2" xfId="1197" xr:uid="{00000000-0005-0000-0000-0000AC040000}"/>
    <cellStyle name="Comma 3 2 3 6" xfId="1198" xr:uid="{00000000-0005-0000-0000-0000AD040000}"/>
    <cellStyle name="Comma 3 2 3 7" xfId="1199" xr:uid="{00000000-0005-0000-0000-0000AE040000}"/>
    <cellStyle name="Comma 3 2 4" xfId="1200" xr:uid="{00000000-0005-0000-0000-0000AF040000}"/>
    <cellStyle name="Comma 3 2 4 2" xfId="1201" xr:uid="{00000000-0005-0000-0000-0000B0040000}"/>
    <cellStyle name="Comma 3 2 4 2 2" xfId="1202" xr:uid="{00000000-0005-0000-0000-0000B1040000}"/>
    <cellStyle name="Comma 3 2 4 3" xfId="1203" xr:uid="{00000000-0005-0000-0000-0000B2040000}"/>
    <cellStyle name="Comma 3 2 4 3 2" xfId="1204" xr:uid="{00000000-0005-0000-0000-0000B3040000}"/>
    <cellStyle name="Comma 3 2 4 4" xfId="1205" xr:uid="{00000000-0005-0000-0000-0000B4040000}"/>
    <cellStyle name="Comma 3 2 4 4 2" xfId="1206" xr:uid="{00000000-0005-0000-0000-0000B5040000}"/>
    <cellStyle name="Comma 3 2 4 5" xfId="1207" xr:uid="{00000000-0005-0000-0000-0000B6040000}"/>
    <cellStyle name="Comma 3 2 4 6" xfId="1208" xr:uid="{00000000-0005-0000-0000-0000B7040000}"/>
    <cellStyle name="Comma 3 2 5" xfId="1209" xr:uid="{00000000-0005-0000-0000-0000B8040000}"/>
    <cellStyle name="Comma 3 2 5 2" xfId="1210" xr:uid="{00000000-0005-0000-0000-0000B9040000}"/>
    <cellStyle name="Comma 3 2 5 2 2" xfId="1211" xr:uid="{00000000-0005-0000-0000-0000BA040000}"/>
    <cellStyle name="Comma 3 2 5 3" xfId="1212" xr:uid="{00000000-0005-0000-0000-0000BB040000}"/>
    <cellStyle name="Comma 3 2 5 3 2" xfId="1213" xr:uid="{00000000-0005-0000-0000-0000BC040000}"/>
    <cellStyle name="Comma 3 2 5 4" xfId="1214" xr:uid="{00000000-0005-0000-0000-0000BD040000}"/>
    <cellStyle name="Comma 3 2 5 4 2" xfId="1215" xr:uid="{00000000-0005-0000-0000-0000BE040000}"/>
    <cellStyle name="Comma 3 2 5 5" xfId="1216" xr:uid="{00000000-0005-0000-0000-0000BF040000}"/>
    <cellStyle name="Comma 3 2 5 6" xfId="1217" xr:uid="{00000000-0005-0000-0000-0000C0040000}"/>
    <cellStyle name="Comma 3 2 6" xfId="1218" xr:uid="{00000000-0005-0000-0000-0000C1040000}"/>
    <cellStyle name="Comma 3 2 6 2" xfId="1219" xr:uid="{00000000-0005-0000-0000-0000C2040000}"/>
    <cellStyle name="Comma 3 2 6 2 2" xfId="1220" xr:uid="{00000000-0005-0000-0000-0000C3040000}"/>
    <cellStyle name="Comma 3 2 6 3" xfId="1221" xr:uid="{00000000-0005-0000-0000-0000C4040000}"/>
    <cellStyle name="Comma 3 2 6 3 2" xfId="1222" xr:uid="{00000000-0005-0000-0000-0000C5040000}"/>
    <cellStyle name="Comma 3 2 6 4" xfId="1223" xr:uid="{00000000-0005-0000-0000-0000C6040000}"/>
    <cellStyle name="Comma 3 2 6 4 2" xfId="1224" xr:uid="{00000000-0005-0000-0000-0000C7040000}"/>
    <cellStyle name="Comma 3 2 6 5" xfId="1225" xr:uid="{00000000-0005-0000-0000-0000C8040000}"/>
    <cellStyle name="Comma 3 2 6 6" xfId="1226" xr:uid="{00000000-0005-0000-0000-0000C9040000}"/>
    <cellStyle name="Comma 3 2 7" xfId="1227" xr:uid="{00000000-0005-0000-0000-0000CA040000}"/>
    <cellStyle name="Comma 3 2 7 2" xfId="1228" xr:uid="{00000000-0005-0000-0000-0000CB040000}"/>
    <cellStyle name="Comma 3 2 7 2 2" xfId="1229" xr:uid="{00000000-0005-0000-0000-0000CC040000}"/>
    <cellStyle name="Comma 3 2 7 3" xfId="1230" xr:uid="{00000000-0005-0000-0000-0000CD040000}"/>
    <cellStyle name="Comma 3 2 7 3 2" xfId="1231" xr:uid="{00000000-0005-0000-0000-0000CE040000}"/>
    <cellStyle name="Comma 3 2 7 4" xfId="1232" xr:uid="{00000000-0005-0000-0000-0000CF040000}"/>
    <cellStyle name="Comma 3 2 7 4 2" xfId="1233" xr:uid="{00000000-0005-0000-0000-0000D0040000}"/>
    <cellStyle name="Comma 3 2 7 5" xfId="1234" xr:uid="{00000000-0005-0000-0000-0000D1040000}"/>
    <cellStyle name="Comma 3 2 7 6" xfId="1235" xr:uid="{00000000-0005-0000-0000-0000D2040000}"/>
    <cellStyle name="Comma 3 2 8" xfId="1236" xr:uid="{00000000-0005-0000-0000-0000D3040000}"/>
    <cellStyle name="Comma 3 2 8 2" xfId="1237" xr:uid="{00000000-0005-0000-0000-0000D4040000}"/>
    <cellStyle name="Comma 3 2 8 2 2" xfId="1238" xr:uid="{00000000-0005-0000-0000-0000D5040000}"/>
    <cellStyle name="Comma 3 2 8 3" xfId="1239" xr:uid="{00000000-0005-0000-0000-0000D6040000}"/>
    <cellStyle name="Comma 3 2 8 3 2" xfId="1240" xr:uid="{00000000-0005-0000-0000-0000D7040000}"/>
    <cellStyle name="Comma 3 2 8 4" xfId="1241" xr:uid="{00000000-0005-0000-0000-0000D8040000}"/>
    <cellStyle name="Comma 3 2 8 4 2" xfId="1242" xr:uid="{00000000-0005-0000-0000-0000D9040000}"/>
    <cellStyle name="Comma 3 2 8 5" xfId="1243" xr:uid="{00000000-0005-0000-0000-0000DA040000}"/>
    <cellStyle name="Comma 3 2 8 6" xfId="1244" xr:uid="{00000000-0005-0000-0000-0000DB040000}"/>
    <cellStyle name="Comma 3 2 9" xfId="1245" xr:uid="{00000000-0005-0000-0000-0000DC040000}"/>
    <cellStyle name="Comma 3 2 9 2" xfId="1246" xr:uid="{00000000-0005-0000-0000-0000DD040000}"/>
    <cellStyle name="Comma 3 2 9 2 2" xfId="1247" xr:uid="{00000000-0005-0000-0000-0000DE040000}"/>
    <cellStyle name="Comma 3 2 9 3" xfId="1248" xr:uid="{00000000-0005-0000-0000-0000DF040000}"/>
    <cellStyle name="Comma 3 2 9 3 2" xfId="1249" xr:uid="{00000000-0005-0000-0000-0000E0040000}"/>
    <cellStyle name="Comma 3 2 9 4" xfId="1250" xr:uid="{00000000-0005-0000-0000-0000E1040000}"/>
    <cellStyle name="Comma 3 2 9 4 2" xfId="1251" xr:uid="{00000000-0005-0000-0000-0000E2040000}"/>
    <cellStyle name="Comma 3 2 9 5" xfId="1252" xr:uid="{00000000-0005-0000-0000-0000E3040000}"/>
    <cellStyle name="Comma 3 2 9 6" xfId="1253" xr:uid="{00000000-0005-0000-0000-0000E4040000}"/>
    <cellStyle name="Comma 3 20" xfId="1254" xr:uid="{00000000-0005-0000-0000-0000E5040000}"/>
    <cellStyle name="Comma 3 20 2" xfId="1255" xr:uid="{00000000-0005-0000-0000-0000E6040000}"/>
    <cellStyle name="Comma 3 20 2 2" xfId="1256" xr:uid="{00000000-0005-0000-0000-0000E7040000}"/>
    <cellStyle name="Comma 3 20 3" xfId="1257" xr:uid="{00000000-0005-0000-0000-0000E8040000}"/>
    <cellStyle name="Comma 3 20 3 2" xfId="1258" xr:uid="{00000000-0005-0000-0000-0000E9040000}"/>
    <cellStyle name="Comma 3 20 4" xfId="1259" xr:uid="{00000000-0005-0000-0000-0000EA040000}"/>
    <cellStyle name="Comma 3 20 4 2" xfId="1260" xr:uid="{00000000-0005-0000-0000-0000EB040000}"/>
    <cellStyle name="Comma 3 20 5" xfId="1261" xr:uid="{00000000-0005-0000-0000-0000EC040000}"/>
    <cellStyle name="Comma 3 20 6" xfId="1262" xr:uid="{00000000-0005-0000-0000-0000ED040000}"/>
    <cellStyle name="Comma 3 21" xfId="1263" xr:uid="{00000000-0005-0000-0000-0000EE040000}"/>
    <cellStyle name="Comma 3 21 2" xfId="1264" xr:uid="{00000000-0005-0000-0000-0000EF040000}"/>
    <cellStyle name="Comma 3 21 2 2" xfId="1265" xr:uid="{00000000-0005-0000-0000-0000F0040000}"/>
    <cellStyle name="Comma 3 21 3" xfId="1266" xr:uid="{00000000-0005-0000-0000-0000F1040000}"/>
    <cellStyle name="Comma 3 21 3 2" xfId="1267" xr:uid="{00000000-0005-0000-0000-0000F2040000}"/>
    <cellStyle name="Comma 3 21 4" xfId="1268" xr:uid="{00000000-0005-0000-0000-0000F3040000}"/>
    <cellStyle name="Comma 3 21 4 2" xfId="1269" xr:uid="{00000000-0005-0000-0000-0000F4040000}"/>
    <cellStyle name="Comma 3 21 5" xfId="1270" xr:uid="{00000000-0005-0000-0000-0000F5040000}"/>
    <cellStyle name="Comma 3 21 6" xfId="1271" xr:uid="{00000000-0005-0000-0000-0000F6040000}"/>
    <cellStyle name="Comma 3 22" xfId="1272" xr:uid="{00000000-0005-0000-0000-0000F7040000}"/>
    <cellStyle name="Comma 3 22 2" xfId="1273" xr:uid="{00000000-0005-0000-0000-0000F8040000}"/>
    <cellStyle name="Comma 3 23" xfId="1274" xr:uid="{00000000-0005-0000-0000-0000F9040000}"/>
    <cellStyle name="Comma 3 23 2" xfId="1275" xr:uid="{00000000-0005-0000-0000-0000FA040000}"/>
    <cellStyle name="Comma 3 24" xfId="1276" xr:uid="{00000000-0005-0000-0000-0000FB040000}"/>
    <cellStyle name="Comma 3 24 2" xfId="1277" xr:uid="{00000000-0005-0000-0000-0000FC040000}"/>
    <cellStyle name="Comma 3 25" xfId="1278" xr:uid="{00000000-0005-0000-0000-0000FD040000}"/>
    <cellStyle name="Comma 3 26" xfId="1279" xr:uid="{00000000-0005-0000-0000-0000FE040000}"/>
    <cellStyle name="Comma 3 3" xfId="1280" xr:uid="{00000000-0005-0000-0000-0000FF040000}"/>
    <cellStyle name="Comma 3 3 2" xfId="1281" xr:uid="{00000000-0005-0000-0000-000000050000}"/>
    <cellStyle name="Comma 3 3 2 2" xfId="1282" xr:uid="{00000000-0005-0000-0000-000001050000}"/>
    <cellStyle name="Comma 3 3 2 2 2" xfId="1283" xr:uid="{00000000-0005-0000-0000-000002050000}"/>
    <cellStyle name="Comma 3 3 2 2 2 2" xfId="1284" xr:uid="{00000000-0005-0000-0000-000003050000}"/>
    <cellStyle name="Comma 3 3 2 2 3" xfId="1285" xr:uid="{00000000-0005-0000-0000-000004050000}"/>
    <cellStyle name="Comma 3 3 2 3" xfId="1286" xr:uid="{00000000-0005-0000-0000-000005050000}"/>
    <cellStyle name="Comma 3 3 2 3 2" xfId="1287" xr:uid="{00000000-0005-0000-0000-000006050000}"/>
    <cellStyle name="Comma 3 3 2 4" xfId="1288" xr:uid="{00000000-0005-0000-0000-000007050000}"/>
    <cellStyle name="Comma 3 3 2 4 2" xfId="1289" xr:uid="{00000000-0005-0000-0000-000008050000}"/>
    <cellStyle name="Comma 3 3 2 5" xfId="1290" xr:uid="{00000000-0005-0000-0000-000009050000}"/>
    <cellStyle name="Comma 3 3 2 5 2" xfId="1291" xr:uid="{00000000-0005-0000-0000-00000A050000}"/>
    <cellStyle name="Comma 3 3 2 6" xfId="1292" xr:uid="{00000000-0005-0000-0000-00000B050000}"/>
    <cellStyle name="Comma 3 3 2 7" xfId="1293" xr:uid="{00000000-0005-0000-0000-00000C050000}"/>
    <cellStyle name="Comma 3 3 3" xfId="1294" xr:uid="{00000000-0005-0000-0000-00000D050000}"/>
    <cellStyle name="Comma 3 3 3 2" xfId="1295" xr:uid="{00000000-0005-0000-0000-00000E050000}"/>
    <cellStyle name="Comma 3 3 4" xfId="1296" xr:uid="{00000000-0005-0000-0000-00000F050000}"/>
    <cellStyle name="Comma 3 3 4 2" xfId="1297" xr:uid="{00000000-0005-0000-0000-000010050000}"/>
    <cellStyle name="Comma 3 3 5" xfId="1298" xr:uid="{00000000-0005-0000-0000-000011050000}"/>
    <cellStyle name="Comma 3 3 5 2" xfId="1299" xr:uid="{00000000-0005-0000-0000-000012050000}"/>
    <cellStyle name="Comma 3 3 6" xfId="1300" xr:uid="{00000000-0005-0000-0000-000013050000}"/>
    <cellStyle name="Comma 3 3 7" xfId="1301" xr:uid="{00000000-0005-0000-0000-000014050000}"/>
    <cellStyle name="Comma 3 4" xfId="1302" xr:uid="{00000000-0005-0000-0000-000015050000}"/>
    <cellStyle name="Comma 3 4 2" xfId="1303" xr:uid="{00000000-0005-0000-0000-000016050000}"/>
    <cellStyle name="Comma 3 4 2 2" xfId="1304" xr:uid="{00000000-0005-0000-0000-000017050000}"/>
    <cellStyle name="Comma 3 4 3" xfId="1305" xr:uid="{00000000-0005-0000-0000-000018050000}"/>
    <cellStyle name="Comma 3 4 3 2" xfId="1306" xr:uid="{00000000-0005-0000-0000-000019050000}"/>
    <cellStyle name="Comma 3 4 4" xfId="1307" xr:uid="{00000000-0005-0000-0000-00001A050000}"/>
    <cellStyle name="Comma 3 4 4 2" xfId="1308" xr:uid="{00000000-0005-0000-0000-00001B050000}"/>
    <cellStyle name="Comma 3 4 5" xfId="1309" xr:uid="{00000000-0005-0000-0000-00001C050000}"/>
    <cellStyle name="Comma 3 4 6" xfId="1310" xr:uid="{00000000-0005-0000-0000-00001D050000}"/>
    <cellStyle name="Comma 3 5" xfId="1311" xr:uid="{00000000-0005-0000-0000-00001E050000}"/>
    <cellStyle name="Comma 3 5 2" xfId="1312" xr:uid="{00000000-0005-0000-0000-00001F050000}"/>
    <cellStyle name="Comma 3 5 2 2" xfId="1313" xr:uid="{00000000-0005-0000-0000-000020050000}"/>
    <cellStyle name="Comma 3 5 3" xfId="1314" xr:uid="{00000000-0005-0000-0000-000021050000}"/>
    <cellStyle name="Comma 3 5 3 2" xfId="1315" xr:uid="{00000000-0005-0000-0000-000022050000}"/>
    <cellStyle name="Comma 3 5 4" xfId="1316" xr:uid="{00000000-0005-0000-0000-000023050000}"/>
    <cellStyle name="Comma 3 5 4 2" xfId="1317" xr:uid="{00000000-0005-0000-0000-000024050000}"/>
    <cellStyle name="Comma 3 5 5" xfId="1318" xr:uid="{00000000-0005-0000-0000-000025050000}"/>
    <cellStyle name="Comma 3 5 6" xfId="1319" xr:uid="{00000000-0005-0000-0000-000026050000}"/>
    <cellStyle name="Comma 3 6" xfId="1320" xr:uid="{00000000-0005-0000-0000-000027050000}"/>
    <cellStyle name="Comma 3 6 2" xfId="1321" xr:uid="{00000000-0005-0000-0000-000028050000}"/>
    <cellStyle name="Comma 3 6 2 2" xfId="1322" xr:uid="{00000000-0005-0000-0000-000029050000}"/>
    <cellStyle name="Comma 3 6 3" xfId="1323" xr:uid="{00000000-0005-0000-0000-00002A050000}"/>
    <cellStyle name="Comma 3 6 3 2" xfId="1324" xr:uid="{00000000-0005-0000-0000-00002B050000}"/>
    <cellStyle name="Comma 3 6 4" xfId="1325" xr:uid="{00000000-0005-0000-0000-00002C050000}"/>
    <cellStyle name="Comma 3 6 4 2" xfId="1326" xr:uid="{00000000-0005-0000-0000-00002D050000}"/>
    <cellStyle name="Comma 3 6 5" xfId="1327" xr:uid="{00000000-0005-0000-0000-00002E050000}"/>
    <cellStyle name="Comma 3 6 6" xfId="1328" xr:uid="{00000000-0005-0000-0000-00002F050000}"/>
    <cellStyle name="Comma 3 7" xfId="1329" xr:uid="{00000000-0005-0000-0000-000030050000}"/>
    <cellStyle name="Comma 3 7 2" xfId="1330" xr:uid="{00000000-0005-0000-0000-000031050000}"/>
    <cellStyle name="Comma 3 7 2 2" xfId="1331" xr:uid="{00000000-0005-0000-0000-000032050000}"/>
    <cellStyle name="Comma 3 7 3" xfId="1332" xr:uid="{00000000-0005-0000-0000-000033050000}"/>
    <cellStyle name="Comma 3 7 3 2" xfId="1333" xr:uid="{00000000-0005-0000-0000-000034050000}"/>
    <cellStyle name="Comma 3 7 4" xfId="1334" xr:uid="{00000000-0005-0000-0000-000035050000}"/>
    <cellStyle name="Comma 3 7 4 2" xfId="1335" xr:uid="{00000000-0005-0000-0000-000036050000}"/>
    <cellStyle name="Comma 3 7 5" xfId="1336" xr:uid="{00000000-0005-0000-0000-000037050000}"/>
    <cellStyle name="Comma 3 7 6" xfId="1337" xr:uid="{00000000-0005-0000-0000-000038050000}"/>
    <cellStyle name="Comma 3 8" xfId="1338" xr:uid="{00000000-0005-0000-0000-000039050000}"/>
    <cellStyle name="Comma 3 8 2" xfId="1339" xr:uid="{00000000-0005-0000-0000-00003A050000}"/>
    <cellStyle name="Comma 3 8 2 2" xfId="1340" xr:uid="{00000000-0005-0000-0000-00003B050000}"/>
    <cellStyle name="Comma 3 8 3" xfId="1341" xr:uid="{00000000-0005-0000-0000-00003C050000}"/>
    <cellStyle name="Comma 3 8 3 2" xfId="1342" xr:uid="{00000000-0005-0000-0000-00003D050000}"/>
    <cellStyle name="Comma 3 8 4" xfId="1343" xr:uid="{00000000-0005-0000-0000-00003E050000}"/>
    <cellStyle name="Comma 3 8 4 2" xfId="1344" xr:uid="{00000000-0005-0000-0000-00003F050000}"/>
    <cellStyle name="Comma 3 8 5" xfId="1345" xr:uid="{00000000-0005-0000-0000-000040050000}"/>
    <cellStyle name="Comma 3 8 6" xfId="1346" xr:uid="{00000000-0005-0000-0000-000041050000}"/>
    <cellStyle name="Comma 3 9" xfId="1347" xr:uid="{00000000-0005-0000-0000-000042050000}"/>
    <cellStyle name="Comma 3 9 2" xfId="1348" xr:uid="{00000000-0005-0000-0000-000043050000}"/>
    <cellStyle name="Comma 3 9 2 2" xfId="1349" xr:uid="{00000000-0005-0000-0000-000044050000}"/>
    <cellStyle name="Comma 3 9 3" xfId="1350" xr:uid="{00000000-0005-0000-0000-000045050000}"/>
    <cellStyle name="Comma 3 9 3 2" xfId="1351" xr:uid="{00000000-0005-0000-0000-000046050000}"/>
    <cellStyle name="Comma 3 9 4" xfId="1352" xr:uid="{00000000-0005-0000-0000-000047050000}"/>
    <cellStyle name="Comma 3 9 4 2" xfId="1353" xr:uid="{00000000-0005-0000-0000-000048050000}"/>
    <cellStyle name="Comma 3 9 5" xfId="1354" xr:uid="{00000000-0005-0000-0000-000049050000}"/>
    <cellStyle name="Comma 3 9 6" xfId="1355" xr:uid="{00000000-0005-0000-0000-00004A050000}"/>
    <cellStyle name="Comma 3_ประหน้าecl-19-4-54(แพน)" xfId="1356" xr:uid="{00000000-0005-0000-0000-00004B050000}"/>
    <cellStyle name="Comma 30" xfId="1357" xr:uid="{00000000-0005-0000-0000-00004C050000}"/>
    <cellStyle name="Comma 30 2" xfId="1358" xr:uid="{00000000-0005-0000-0000-00004D050000}"/>
    <cellStyle name="Comma 30 3" xfId="1359" xr:uid="{00000000-0005-0000-0000-00004E050000}"/>
    <cellStyle name="Comma 30 3 2" xfId="1360" xr:uid="{00000000-0005-0000-0000-00004F050000}"/>
    <cellStyle name="Comma 30 4" xfId="1361" xr:uid="{00000000-0005-0000-0000-000050050000}"/>
    <cellStyle name="Comma 30 4 2" xfId="1362" xr:uid="{00000000-0005-0000-0000-000051050000}"/>
    <cellStyle name="Comma 30 5" xfId="1363" xr:uid="{00000000-0005-0000-0000-000052050000}"/>
    <cellStyle name="Comma 30 5 2" xfId="1364" xr:uid="{00000000-0005-0000-0000-000053050000}"/>
    <cellStyle name="Comma 30 6" xfId="1365" xr:uid="{00000000-0005-0000-0000-000054050000}"/>
    <cellStyle name="Comma 30 7" xfId="1366" xr:uid="{00000000-0005-0000-0000-000055050000}"/>
    <cellStyle name="Comma 31" xfId="1367" xr:uid="{00000000-0005-0000-0000-000056050000}"/>
    <cellStyle name="Comma 31 2" xfId="1368" xr:uid="{00000000-0005-0000-0000-000057050000}"/>
    <cellStyle name="Comma 31 2 2" xfId="1369" xr:uid="{00000000-0005-0000-0000-000058050000}"/>
    <cellStyle name="Comma 31 2 2 2" xfId="1370" xr:uid="{00000000-0005-0000-0000-000059050000}"/>
    <cellStyle name="Comma 31 2 3" xfId="1371" xr:uid="{00000000-0005-0000-0000-00005A050000}"/>
    <cellStyle name="Comma 31 2 3 2" xfId="1372" xr:uid="{00000000-0005-0000-0000-00005B050000}"/>
    <cellStyle name="Comma 31 2 4" xfId="1373" xr:uid="{00000000-0005-0000-0000-00005C050000}"/>
    <cellStyle name="Comma 31 2 4 2" xfId="1374" xr:uid="{00000000-0005-0000-0000-00005D050000}"/>
    <cellStyle name="Comma 31 2 5" xfId="1375" xr:uid="{00000000-0005-0000-0000-00005E050000}"/>
    <cellStyle name="Comma 31 2 6" xfId="1376" xr:uid="{00000000-0005-0000-0000-00005F050000}"/>
    <cellStyle name="Comma 32" xfId="1377" xr:uid="{00000000-0005-0000-0000-000060050000}"/>
    <cellStyle name="Comma 32 2" xfId="1378" xr:uid="{00000000-0005-0000-0000-000061050000}"/>
    <cellStyle name="Comma 32 2 2" xfId="1379" xr:uid="{00000000-0005-0000-0000-000062050000}"/>
    <cellStyle name="Comma 32 2 2 2" xfId="1380" xr:uid="{00000000-0005-0000-0000-000063050000}"/>
    <cellStyle name="Comma 32 2 3" xfId="1381" xr:uid="{00000000-0005-0000-0000-000064050000}"/>
    <cellStyle name="Comma 32 2 3 2" xfId="1382" xr:uid="{00000000-0005-0000-0000-000065050000}"/>
    <cellStyle name="Comma 32 2 4" xfId="1383" xr:uid="{00000000-0005-0000-0000-000066050000}"/>
    <cellStyle name="Comma 32 2 4 2" xfId="1384" xr:uid="{00000000-0005-0000-0000-000067050000}"/>
    <cellStyle name="Comma 32 2 5" xfId="1385" xr:uid="{00000000-0005-0000-0000-000068050000}"/>
    <cellStyle name="Comma 32 2 6" xfId="1386" xr:uid="{00000000-0005-0000-0000-000069050000}"/>
    <cellStyle name="Comma 32 3" xfId="1387" xr:uid="{00000000-0005-0000-0000-00006A050000}"/>
    <cellStyle name="Comma 32 3 2" xfId="1388" xr:uid="{00000000-0005-0000-0000-00006B050000}"/>
    <cellStyle name="Comma 32 4" xfId="1389" xr:uid="{00000000-0005-0000-0000-00006C050000}"/>
    <cellStyle name="Comma 32 4 2" xfId="1390" xr:uid="{00000000-0005-0000-0000-00006D050000}"/>
    <cellStyle name="Comma 32 5" xfId="1391" xr:uid="{00000000-0005-0000-0000-00006E050000}"/>
    <cellStyle name="Comma 32 5 2" xfId="1392" xr:uid="{00000000-0005-0000-0000-00006F050000}"/>
    <cellStyle name="Comma 32 6" xfId="1393" xr:uid="{00000000-0005-0000-0000-000070050000}"/>
    <cellStyle name="Comma 32 7" xfId="1394" xr:uid="{00000000-0005-0000-0000-000071050000}"/>
    <cellStyle name="Comma 33" xfId="1395" xr:uid="{00000000-0005-0000-0000-000072050000}"/>
    <cellStyle name="Comma 33 2" xfId="1396" xr:uid="{00000000-0005-0000-0000-000073050000}"/>
    <cellStyle name="Comma 33 2 2" xfId="1397" xr:uid="{00000000-0005-0000-0000-000074050000}"/>
    <cellStyle name="Comma 33 3" xfId="1398" xr:uid="{00000000-0005-0000-0000-000075050000}"/>
    <cellStyle name="Comma 33 3 2" xfId="1399" xr:uid="{00000000-0005-0000-0000-000076050000}"/>
    <cellStyle name="Comma 33 4" xfId="1400" xr:uid="{00000000-0005-0000-0000-000077050000}"/>
    <cellStyle name="Comma 33 4 2" xfId="1401" xr:uid="{00000000-0005-0000-0000-000078050000}"/>
    <cellStyle name="Comma 33 5" xfId="1402" xr:uid="{00000000-0005-0000-0000-000079050000}"/>
    <cellStyle name="Comma 33 6" xfId="1403" xr:uid="{00000000-0005-0000-0000-00007A050000}"/>
    <cellStyle name="Comma 34" xfId="1404" xr:uid="{00000000-0005-0000-0000-00007B050000}"/>
    <cellStyle name="Comma 34 2" xfId="1405" xr:uid="{00000000-0005-0000-0000-00007C050000}"/>
    <cellStyle name="Comma 34 2 2" xfId="1406" xr:uid="{00000000-0005-0000-0000-00007D050000}"/>
    <cellStyle name="Comma 34 3" xfId="1407" xr:uid="{00000000-0005-0000-0000-00007E050000}"/>
    <cellStyle name="Comma 34 3 2" xfId="1408" xr:uid="{00000000-0005-0000-0000-00007F050000}"/>
    <cellStyle name="Comma 34 4" xfId="1409" xr:uid="{00000000-0005-0000-0000-000080050000}"/>
    <cellStyle name="Comma 34 4 2" xfId="1410" xr:uid="{00000000-0005-0000-0000-000081050000}"/>
    <cellStyle name="Comma 34 5" xfId="1411" xr:uid="{00000000-0005-0000-0000-000082050000}"/>
    <cellStyle name="Comma 34 6" xfId="1412" xr:uid="{00000000-0005-0000-0000-000083050000}"/>
    <cellStyle name="Comma 35" xfId="1413" xr:uid="{00000000-0005-0000-0000-000084050000}"/>
    <cellStyle name="Comma 35 2" xfId="1414" xr:uid="{00000000-0005-0000-0000-000085050000}"/>
    <cellStyle name="Comma 35 2 2" xfId="1415" xr:uid="{00000000-0005-0000-0000-000086050000}"/>
    <cellStyle name="Comma 35 2 2 2" xfId="1416" xr:uid="{00000000-0005-0000-0000-000087050000}"/>
    <cellStyle name="Comma 35 2 3" xfId="1417" xr:uid="{00000000-0005-0000-0000-000088050000}"/>
    <cellStyle name="Comma 35 2 3 2" xfId="1418" xr:uid="{00000000-0005-0000-0000-000089050000}"/>
    <cellStyle name="Comma 35 2 4" xfId="1419" xr:uid="{00000000-0005-0000-0000-00008A050000}"/>
    <cellStyle name="Comma 35 2 4 2" xfId="1420" xr:uid="{00000000-0005-0000-0000-00008B050000}"/>
    <cellStyle name="Comma 35 2 5" xfId="1421" xr:uid="{00000000-0005-0000-0000-00008C050000}"/>
    <cellStyle name="Comma 35 2 6" xfId="1422" xr:uid="{00000000-0005-0000-0000-00008D050000}"/>
    <cellStyle name="Comma 35 3" xfId="1423" xr:uid="{00000000-0005-0000-0000-00008E050000}"/>
    <cellStyle name="Comma 35 3 2" xfId="1424" xr:uid="{00000000-0005-0000-0000-00008F050000}"/>
    <cellStyle name="Comma 35 4" xfId="1425" xr:uid="{00000000-0005-0000-0000-000090050000}"/>
    <cellStyle name="Comma 35 4 2" xfId="1426" xr:uid="{00000000-0005-0000-0000-000091050000}"/>
    <cellStyle name="Comma 35 5" xfId="1427" xr:uid="{00000000-0005-0000-0000-000092050000}"/>
    <cellStyle name="Comma 35 5 2" xfId="1428" xr:uid="{00000000-0005-0000-0000-000093050000}"/>
    <cellStyle name="Comma 35 6" xfId="1429" xr:uid="{00000000-0005-0000-0000-000094050000}"/>
    <cellStyle name="Comma 35 7" xfId="1430" xr:uid="{00000000-0005-0000-0000-000095050000}"/>
    <cellStyle name="Comma 36" xfId="1431" xr:uid="{00000000-0005-0000-0000-000096050000}"/>
    <cellStyle name="Comma 36 2" xfId="1432" xr:uid="{00000000-0005-0000-0000-000097050000}"/>
    <cellStyle name="Comma 36 2 2" xfId="1433" xr:uid="{00000000-0005-0000-0000-000098050000}"/>
    <cellStyle name="Comma 36 3" xfId="1434" xr:uid="{00000000-0005-0000-0000-000099050000}"/>
    <cellStyle name="Comma 36 3 2" xfId="1435" xr:uid="{00000000-0005-0000-0000-00009A050000}"/>
    <cellStyle name="Comma 36 4" xfId="1436" xr:uid="{00000000-0005-0000-0000-00009B050000}"/>
    <cellStyle name="Comma 36 4 2" xfId="1437" xr:uid="{00000000-0005-0000-0000-00009C050000}"/>
    <cellStyle name="Comma 36 5" xfId="1438" xr:uid="{00000000-0005-0000-0000-00009D050000}"/>
    <cellStyle name="Comma 36 6" xfId="1439" xr:uid="{00000000-0005-0000-0000-00009E050000}"/>
    <cellStyle name="Comma 37" xfId="1440" xr:uid="{00000000-0005-0000-0000-00009F050000}"/>
    <cellStyle name="Comma 37 2" xfId="1441" xr:uid="{00000000-0005-0000-0000-0000A0050000}"/>
    <cellStyle name="Comma 37 2 2" xfId="1442" xr:uid="{00000000-0005-0000-0000-0000A1050000}"/>
    <cellStyle name="Comma 37 3" xfId="1443" xr:uid="{00000000-0005-0000-0000-0000A2050000}"/>
    <cellStyle name="Comma 37 3 2" xfId="1444" xr:uid="{00000000-0005-0000-0000-0000A3050000}"/>
    <cellStyle name="Comma 37 4" xfId="1445" xr:uid="{00000000-0005-0000-0000-0000A4050000}"/>
    <cellStyle name="Comma 37 4 2" xfId="1446" xr:uid="{00000000-0005-0000-0000-0000A5050000}"/>
    <cellStyle name="Comma 37 5" xfId="1447" xr:uid="{00000000-0005-0000-0000-0000A6050000}"/>
    <cellStyle name="Comma 37 6" xfId="1448" xr:uid="{00000000-0005-0000-0000-0000A7050000}"/>
    <cellStyle name="Comma 38" xfId="1449" xr:uid="{00000000-0005-0000-0000-0000A8050000}"/>
    <cellStyle name="Comma 38 2" xfId="1450" xr:uid="{00000000-0005-0000-0000-0000A9050000}"/>
    <cellStyle name="Comma 39" xfId="1451" xr:uid="{00000000-0005-0000-0000-0000AA050000}"/>
    <cellStyle name="Comma 39 2" xfId="1452" xr:uid="{00000000-0005-0000-0000-0000AB050000}"/>
    <cellStyle name="Comma 4" xfId="1453" xr:uid="{00000000-0005-0000-0000-0000AC050000}"/>
    <cellStyle name="Comma 4 10" xfId="1454" xr:uid="{00000000-0005-0000-0000-0000AD050000}"/>
    <cellStyle name="Comma 4 10 2" xfId="1455" xr:uid="{00000000-0005-0000-0000-0000AE050000}"/>
    <cellStyle name="Comma 4 10 2 2" xfId="1456" xr:uid="{00000000-0005-0000-0000-0000AF050000}"/>
    <cellStyle name="Comma 4 10 3" xfId="1457" xr:uid="{00000000-0005-0000-0000-0000B0050000}"/>
    <cellStyle name="Comma 4 10 3 2" xfId="1458" xr:uid="{00000000-0005-0000-0000-0000B1050000}"/>
    <cellStyle name="Comma 4 10 4" xfId="1459" xr:uid="{00000000-0005-0000-0000-0000B2050000}"/>
    <cellStyle name="Comma 4 10 4 2" xfId="1460" xr:uid="{00000000-0005-0000-0000-0000B3050000}"/>
    <cellStyle name="Comma 4 10 5" xfId="1461" xr:uid="{00000000-0005-0000-0000-0000B4050000}"/>
    <cellStyle name="Comma 4 10 6" xfId="1462" xr:uid="{00000000-0005-0000-0000-0000B5050000}"/>
    <cellStyle name="Comma 4 11" xfId="1463" xr:uid="{00000000-0005-0000-0000-0000B6050000}"/>
    <cellStyle name="Comma 4 11 2" xfId="1464" xr:uid="{00000000-0005-0000-0000-0000B7050000}"/>
    <cellStyle name="Comma 4 11 2 2" xfId="1465" xr:uid="{00000000-0005-0000-0000-0000B8050000}"/>
    <cellStyle name="Comma 4 11 3" xfId="1466" xr:uid="{00000000-0005-0000-0000-0000B9050000}"/>
    <cellStyle name="Comma 4 11 3 2" xfId="1467" xr:uid="{00000000-0005-0000-0000-0000BA050000}"/>
    <cellStyle name="Comma 4 11 4" xfId="1468" xr:uid="{00000000-0005-0000-0000-0000BB050000}"/>
    <cellStyle name="Comma 4 11 4 2" xfId="1469" xr:uid="{00000000-0005-0000-0000-0000BC050000}"/>
    <cellStyle name="Comma 4 11 5" xfId="1470" xr:uid="{00000000-0005-0000-0000-0000BD050000}"/>
    <cellStyle name="Comma 4 11 6" xfId="1471" xr:uid="{00000000-0005-0000-0000-0000BE050000}"/>
    <cellStyle name="Comma 4 12" xfId="1472" xr:uid="{00000000-0005-0000-0000-0000BF050000}"/>
    <cellStyle name="Comma 4 12 2" xfId="1473" xr:uid="{00000000-0005-0000-0000-0000C0050000}"/>
    <cellStyle name="Comma 4 12 2 2" xfId="1474" xr:uid="{00000000-0005-0000-0000-0000C1050000}"/>
    <cellStyle name="Comma 4 12 3" xfId="1475" xr:uid="{00000000-0005-0000-0000-0000C2050000}"/>
    <cellStyle name="Comma 4 12 3 2" xfId="1476" xr:uid="{00000000-0005-0000-0000-0000C3050000}"/>
    <cellStyle name="Comma 4 12 4" xfId="1477" xr:uid="{00000000-0005-0000-0000-0000C4050000}"/>
    <cellStyle name="Comma 4 12 4 2" xfId="1478" xr:uid="{00000000-0005-0000-0000-0000C5050000}"/>
    <cellStyle name="Comma 4 12 5" xfId="1479" xr:uid="{00000000-0005-0000-0000-0000C6050000}"/>
    <cellStyle name="Comma 4 12 6" xfId="1480" xr:uid="{00000000-0005-0000-0000-0000C7050000}"/>
    <cellStyle name="Comma 4 13" xfId="1481" xr:uid="{00000000-0005-0000-0000-0000C8050000}"/>
    <cellStyle name="Comma 4 13 2" xfId="1482" xr:uid="{00000000-0005-0000-0000-0000C9050000}"/>
    <cellStyle name="Comma 4 13 2 2" xfId="1483" xr:uid="{00000000-0005-0000-0000-0000CA050000}"/>
    <cellStyle name="Comma 4 13 3" xfId="1484" xr:uid="{00000000-0005-0000-0000-0000CB050000}"/>
    <cellStyle name="Comma 4 13 3 2" xfId="1485" xr:uid="{00000000-0005-0000-0000-0000CC050000}"/>
    <cellStyle name="Comma 4 13 4" xfId="1486" xr:uid="{00000000-0005-0000-0000-0000CD050000}"/>
    <cellStyle name="Comma 4 13 4 2" xfId="1487" xr:uid="{00000000-0005-0000-0000-0000CE050000}"/>
    <cellStyle name="Comma 4 13 5" xfId="1488" xr:uid="{00000000-0005-0000-0000-0000CF050000}"/>
    <cellStyle name="Comma 4 13 6" xfId="1489" xr:uid="{00000000-0005-0000-0000-0000D0050000}"/>
    <cellStyle name="Comma 4 14" xfId="1490" xr:uid="{00000000-0005-0000-0000-0000D1050000}"/>
    <cellStyle name="Comma 4 14 2" xfId="1491" xr:uid="{00000000-0005-0000-0000-0000D2050000}"/>
    <cellStyle name="Comma 4 14 2 2" xfId="1492" xr:uid="{00000000-0005-0000-0000-0000D3050000}"/>
    <cellStyle name="Comma 4 14 3" xfId="1493" xr:uid="{00000000-0005-0000-0000-0000D4050000}"/>
    <cellStyle name="Comma 4 14 3 2" xfId="1494" xr:uid="{00000000-0005-0000-0000-0000D5050000}"/>
    <cellStyle name="Comma 4 14 4" xfId="1495" xr:uid="{00000000-0005-0000-0000-0000D6050000}"/>
    <cellStyle name="Comma 4 14 4 2" xfId="1496" xr:uid="{00000000-0005-0000-0000-0000D7050000}"/>
    <cellStyle name="Comma 4 14 5" xfId="1497" xr:uid="{00000000-0005-0000-0000-0000D8050000}"/>
    <cellStyle name="Comma 4 14 6" xfId="1498" xr:uid="{00000000-0005-0000-0000-0000D9050000}"/>
    <cellStyle name="Comma 4 15" xfId="1499" xr:uid="{00000000-0005-0000-0000-0000DA050000}"/>
    <cellStyle name="Comma 4 15 2" xfId="1500" xr:uid="{00000000-0005-0000-0000-0000DB050000}"/>
    <cellStyle name="Comma 4 15 2 2" xfId="1501" xr:uid="{00000000-0005-0000-0000-0000DC050000}"/>
    <cellStyle name="Comma 4 15 3" xfId="1502" xr:uid="{00000000-0005-0000-0000-0000DD050000}"/>
    <cellStyle name="Comma 4 15 3 2" xfId="1503" xr:uid="{00000000-0005-0000-0000-0000DE050000}"/>
    <cellStyle name="Comma 4 15 4" xfId="1504" xr:uid="{00000000-0005-0000-0000-0000DF050000}"/>
    <cellStyle name="Comma 4 15 4 2" xfId="1505" xr:uid="{00000000-0005-0000-0000-0000E0050000}"/>
    <cellStyle name="Comma 4 15 5" xfId="1506" xr:uid="{00000000-0005-0000-0000-0000E1050000}"/>
    <cellStyle name="Comma 4 15 6" xfId="1507" xr:uid="{00000000-0005-0000-0000-0000E2050000}"/>
    <cellStyle name="Comma 4 16" xfId="1508" xr:uid="{00000000-0005-0000-0000-0000E3050000}"/>
    <cellStyle name="Comma 4 16 2" xfId="1509" xr:uid="{00000000-0005-0000-0000-0000E4050000}"/>
    <cellStyle name="Comma 4 16 2 2" xfId="1510" xr:uid="{00000000-0005-0000-0000-0000E5050000}"/>
    <cellStyle name="Comma 4 16 3" xfId="1511" xr:uid="{00000000-0005-0000-0000-0000E6050000}"/>
    <cellStyle name="Comma 4 16 3 2" xfId="1512" xr:uid="{00000000-0005-0000-0000-0000E7050000}"/>
    <cellStyle name="Comma 4 16 4" xfId="1513" xr:uid="{00000000-0005-0000-0000-0000E8050000}"/>
    <cellStyle name="Comma 4 16 4 2" xfId="1514" xr:uid="{00000000-0005-0000-0000-0000E9050000}"/>
    <cellStyle name="Comma 4 16 5" xfId="1515" xr:uid="{00000000-0005-0000-0000-0000EA050000}"/>
    <cellStyle name="Comma 4 16 6" xfId="1516" xr:uid="{00000000-0005-0000-0000-0000EB050000}"/>
    <cellStyle name="Comma 4 17" xfId="1517" xr:uid="{00000000-0005-0000-0000-0000EC050000}"/>
    <cellStyle name="Comma 4 17 2" xfId="1518" xr:uid="{00000000-0005-0000-0000-0000ED050000}"/>
    <cellStyle name="Comma 4 17 2 2" xfId="1519" xr:uid="{00000000-0005-0000-0000-0000EE050000}"/>
    <cellStyle name="Comma 4 17 3" xfId="1520" xr:uid="{00000000-0005-0000-0000-0000EF050000}"/>
    <cellStyle name="Comma 4 17 3 2" xfId="1521" xr:uid="{00000000-0005-0000-0000-0000F0050000}"/>
    <cellStyle name="Comma 4 17 4" xfId="1522" xr:uid="{00000000-0005-0000-0000-0000F1050000}"/>
    <cellStyle name="Comma 4 17 4 2" xfId="1523" xr:uid="{00000000-0005-0000-0000-0000F2050000}"/>
    <cellStyle name="Comma 4 17 5" xfId="1524" xr:uid="{00000000-0005-0000-0000-0000F3050000}"/>
    <cellStyle name="Comma 4 17 6" xfId="1525" xr:uid="{00000000-0005-0000-0000-0000F4050000}"/>
    <cellStyle name="Comma 4 18" xfId="1526" xr:uid="{00000000-0005-0000-0000-0000F5050000}"/>
    <cellStyle name="Comma 4 18 2" xfId="1527" xr:uid="{00000000-0005-0000-0000-0000F6050000}"/>
    <cellStyle name="Comma 4 18 2 2" xfId="1528" xr:uid="{00000000-0005-0000-0000-0000F7050000}"/>
    <cellStyle name="Comma 4 18 3" xfId="1529" xr:uid="{00000000-0005-0000-0000-0000F8050000}"/>
    <cellStyle name="Comma 4 18 3 2" xfId="1530" xr:uid="{00000000-0005-0000-0000-0000F9050000}"/>
    <cellStyle name="Comma 4 18 4" xfId="1531" xr:uid="{00000000-0005-0000-0000-0000FA050000}"/>
    <cellStyle name="Comma 4 18 4 2" xfId="1532" xr:uid="{00000000-0005-0000-0000-0000FB050000}"/>
    <cellStyle name="Comma 4 18 5" xfId="1533" xr:uid="{00000000-0005-0000-0000-0000FC050000}"/>
    <cellStyle name="Comma 4 18 6" xfId="1534" xr:uid="{00000000-0005-0000-0000-0000FD050000}"/>
    <cellStyle name="Comma 4 19" xfId="1535" xr:uid="{00000000-0005-0000-0000-0000FE050000}"/>
    <cellStyle name="Comma 4 19 2" xfId="1536" xr:uid="{00000000-0005-0000-0000-0000FF050000}"/>
    <cellStyle name="Comma 4 19 2 2" xfId="1537" xr:uid="{00000000-0005-0000-0000-000000060000}"/>
    <cellStyle name="Comma 4 19 3" xfId="1538" xr:uid="{00000000-0005-0000-0000-000001060000}"/>
    <cellStyle name="Comma 4 19 3 2" xfId="1539" xr:uid="{00000000-0005-0000-0000-000002060000}"/>
    <cellStyle name="Comma 4 19 4" xfId="1540" xr:uid="{00000000-0005-0000-0000-000003060000}"/>
    <cellStyle name="Comma 4 19 4 2" xfId="1541" xr:uid="{00000000-0005-0000-0000-000004060000}"/>
    <cellStyle name="Comma 4 19 5" xfId="1542" xr:uid="{00000000-0005-0000-0000-000005060000}"/>
    <cellStyle name="Comma 4 19 6" xfId="1543" xr:uid="{00000000-0005-0000-0000-000006060000}"/>
    <cellStyle name="Comma 4 2" xfId="1544" xr:uid="{00000000-0005-0000-0000-000007060000}"/>
    <cellStyle name="Comma 4 2 2" xfId="1545" xr:uid="{00000000-0005-0000-0000-000008060000}"/>
    <cellStyle name="Comma 4 2 2 2" xfId="1546" xr:uid="{00000000-0005-0000-0000-000009060000}"/>
    <cellStyle name="Comma 4 2 2 2 2" xfId="1547" xr:uid="{00000000-0005-0000-0000-00000A060000}"/>
    <cellStyle name="Comma 4 2 2 3" xfId="1548" xr:uid="{00000000-0005-0000-0000-00000B060000}"/>
    <cellStyle name="Comma 4 2 2 3 2" xfId="1549" xr:uid="{00000000-0005-0000-0000-00000C060000}"/>
    <cellStyle name="Comma 4 2 2 4" xfId="1550" xr:uid="{00000000-0005-0000-0000-00000D060000}"/>
    <cellStyle name="Comma 4 2 2 4 2" xfId="1551" xr:uid="{00000000-0005-0000-0000-00000E060000}"/>
    <cellStyle name="Comma 4 2 2 5" xfId="1552" xr:uid="{00000000-0005-0000-0000-00000F060000}"/>
    <cellStyle name="Comma 4 2 2 6" xfId="1553" xr:uid="{00000000-0005-0000-0000-000010060000}"/>
    <cellStyle name="Comma 4 2 3" xfId="1554" xr:uid="{00000000-0005-0000-0000-000011060000}"/>
    <cellStyle name="Comma 4 2 3 2" xfId="1555" xr:uid="{00000000-0005-0000-0000-000012060000}"/>
    <cellStyle name="Comma 4 2 4" xfId="1556" xr:uid="{00000000-0005-0000-0000-000013060000}"/>
    <cellStyle name="Comma 4 2 4 2" xfId="1557" xr:uid="{00000000-0005-0000-0000-000014060000}"/>
    <cellStyle name="Comma 4 2 5" xfId="1558" xr:uid="{00000000-0005-0000-0000-000015060000}"/>
    <cellStyle name="Comma 4 2 5 2" xfId="1559" xr:uid="{00000000-0005-0000-0000-000016060000}"/>
    <cellStyle name="Comma 4 2 6" xfId="1560" xr:uid="{00000000-0005-0000-0000-000017060000}"/>
    <cellStyle name="Comma 4 2 7" xfId="1561" xr:uid="{00000000-0005-0000-0000-000018060000}"/>
    <cellStyle name="Comma 4 20" xfId="1562" xr:uid="{00000000-0005-0000-0000-000019060000}"/>
    <cellStyle name="Comma 4 20 2" xfId="1563" xr:uid="{00000000-0005-0000-0000-00001A060000}"/>
    <cellStyle name="Comma 4 20 2 2" xfId="1564" xr:uid="{00000000-0005-0000-0000-00001B060000}"/>
    <cellStyle name="Comma 4 20 3" xfId="1565" xr:uid="{00000000-0005-0000-0000-00001C060000}"/>
    <cellStyle name="Comma 4 20 3 2" xfId="1566" xr:uid="{00000000-0005-0000-0000-00001D060000}"/>
    <cellStyle name="Comma 4 20 4" xfId="1567" xr:uid="{00000000-0005-0000-0000-00001E060000}"/>
    <cellStyle name="Comma 4 20 4 2" xfId="1568" xr:uid="{00000000-0005-0000-0000-00001F060000}"/>
    <cellStyle name="Comma 4 20 5" xfId="1569" xr:uid="{00000000-0005-0000-0000-000020060000}"/>
    <cellStyle name="Comma 4 20 6" xfId="1570" xr:uid="{00000000-0005-0000-0000-000021060000}"/>
    <cellStyle name="Comma 4 21" xfId="1571" xr:uid="{00000000-0005-0000-0000-000022060000}"/>
    <cellStyle name="Comma 4 21 2" xfId="1572" xr:uid="{00000000-0005-0000-0000-000023060000}"/>
    <cellStyle name="Comma 4 21 2 2" xfId="1573" xr:uid="{00000000-0005-0000-0000-000024060000}"/>
    <cellStyle name="Comma 4 21 3" xfId="1574" xr:uid="{00000000-0005-0000-0000-000025060000}"/>
    <cellStyle name="Comma 4 21 3 2" xfId="1575" xr:uid="{00000000-0005-0000-0000-000026060000}"/>
    <cellStyle name="Comma 4 21 4" xfId="1576" xr:uid="{00000000-0005-0000-0000-000027060000}"/>
    <cellStyle name="Comma 4 21 4 2" xfId="1577" xr:uid="{00000000-0005-0000-0000-000028060000}"/>
    <cellStyle name="Comma 4 21 5" xfId="1578" xr:uid="{00000000-0005-0000-0000-000029060000}"/>
    <cellStyle name="Comma 4 21 6" xfId="1579" xr:uid="{00000000-0005-0000-0000-00002A060000}"/>
    <cellStyle name="Comma 4 22" xfId="1580" xr:uid="{00000000-0005-0000-0000-00002B060000}"/>
    <cellStyle name="Comma 4 22 2" xfId="1581" xr:uid="{00000000-0005-0000-0000-00002C060000}"/>
    <cellStyle name="Comma 4 22 2 2" xfId="1582" xr:uid="{00000000-0005-0000-0000-00002D060000}"/>
    <cellStyle name="Comma 4 22 3" xfId="1583" xr:uid="{00000000-0005-0000-0000-00002E060000}"/>
    <cellStyle name="Comma 4 22 3 2" xfId="1584" xr:uid="{00000000-0005-0000-0000-00002F060000}"/>
    <cellStyle name="Comma 4 22 4" xfId="1585" xr:uid="{00000000-0005-0000-0000-000030060000}"/>
    <cellStyle name="Comma 4 22 4 2" xfId="1586" xr:uid="{00000000-0005-0000-0000-000031060000}"/>
    <cellStyle name="Comma 4 22 5" xfId="1587" xr:uid="{00000000-0005-0000-0000-000032060000}"/>
    <cellStyle name="Comma 4 22 6" xfId="1588" xr:uid="{00000000-0005-0000-0000-000033060000}"/>
    <cellStyle name="Comma 4 23" xfId="1589" xr:uid="{00000000-0005-0000-0000-000034060000}"/>
    <cellStyle name="Comma 4 23 2" xfId="1590" xr:uid="{00000000-0005-0000-0000-000035060000}"/>
    <cellStyle name="Comma 4 24" xfId="1591" xr:uid="{00000000-0005-0000-0000-000036060000}"/>
    <cellStyle name="Comma 4 24 2" xfId="1592" xr:uid="{00000000-0005-0000-0000-000037060000}"/>
    <cellStyle name="Comma 4 25" xfId="1593" xr:uid="{00000000-0005-0000-0000-000038060000}"/>
    <cellStyle name="Comma 4 25 2" xfId="1594" xr:uid="{00000000-0005-0000-0000-000039060000}"/>
    <cellStyle name="Comma 4 26" xfId="1595" xr:uid="{00000000-0005-0000-0000-00003A060000}"/>
    <cellStyle name="Comma 4 27" xfId="1596" xr:uid="{00000000-0005-0000-0000-00003B060000}"/>
    <cellStyle name="Comma 4 3" xfId="1597" xr:uid="{00000000-0005-0000-0000-00003C060000}"/>
    <cellStyle name="Comma 4 3 2" xfId="1598" xr:uid="{00000000-0005-0000-0000-00003D060000}"/>
    <cellStyle name="Comma 4 3 2 2" xfId="1599" xr:uid="{00000000-0005-0000-0000-00003E060000}"/>
    <cellStyle name="Comma 4 3 3" xfId="1600" xr:uid="{00000000-0005-0000-0000-00003F060000}"/>
    <cellStyle name="Comma 4 3 3 2" xfId="1601" xr:uid="{00000000-0005-0000-0000-000040060000}"/>
    <cellStyle name="Comma 4 3 4" xfId="1602" xr:uid="{00000000-0005-0000-0000-000041060000}"/>
    <cellStyle name="Comma 4 3 4 2" xfId="1603" xr:uid="{00000000-0005-0000-0000-000042060000}"/>
    <cellStyle name="Comma 4 3 5" xfId="1604" xr:uid="{00000000-0005-0000-0000-000043060000}"/>
    <cellStyle name="Comma 4 3 6" xfId="1605" xr:uid="{00000000-0005-0000-0000-000044060000}"/>
    <cellStyle name="Comma 4 4" xfId="1606" xr:uid="{00000000-0005-0000-0000-000045060000}"/>
    <cellStyle name="Comma 4 4 2" xfId="1607" xr:uid="{00000000-0005-0000-0000-000046060000}"/>
    <cellStyle name="Comma 4 4 2 2" xfId="1608" xr:uid="{00000000-0005-0000-0000-000047060000}"/>
    <cellStyle name="Comma 4 4 3" xfId="1609" xr:uid="{00000000-0005-0000-0000-000048060000}"/>
    <cellStyle name="Comma 4 4 3 2" xfId="1610" xr:uid="{00000000-0005-0000-0000-000049060000}"/>
    <cellStyle name="Comma 4 4 4" xfId="1611" xr:uid="{00000000-0005-0000-0000-00004A060000}"/>
    <cellStyle name="Comma 4 4 4 2" xfId="1612" xr:uid="{00000000-0005-0000-0000-00004B060000}"/>
    <cellStyle name="Comma 4 4 5" xfId="1613" xr:uid="{00000000-0005-0000-0000-00004C060000}"/>
    <cellStyle name="Comma 4 4 6" xfId="1614" xr:uid="{00000000-0005-0000-0000-00004D060000}"/>
    <cellStyle name="Comma 4 5" xfId="1615" xr:uid="{00000000-0005-0000-0000-00004E060000}"/>
    <cellStyle name="Comma 4 5 2" xfId="1616" xr:uid="{00000000-0005-0000-0000-00004F060000}"/>
    <cellStyle name="Comma 4 5 2 2" xfId="1617" xr:uid="{00000000-0005-0000-0000-000050060000}"/>
    <cellStyle name="Comma 4 5 3" xfId="1618" xr:uid="{00000000-0005-0000-0000-000051060000}"/>
    <cellStyle name="Comma 4 5 3 2" xfId="1619" xr:uid="{00000000-0005-0000-0000-000052060000}"/>
    <cellStyle name="Comma 4 5 4" xfId="1620" xr:uid="{00000000-0005-0000-0000-000053060000}"/>
    <cellStyle name="Comma 4 5 4 2" xfId="1621" xr:uid="{00000000-0005-0000-0000-000054060000}"/>
    <cellStyle name="Comma 4 5 5" xfId="1622" xr:uid="{00000000-0005-0000-0000-000055060000}"/>
    <cellStyle name="Comma 4 5 6" xfId="1623" xr:uid="{00000000-0005-0000-0000-000056060000}"/>
    <cellStyle name="Comma 4 6" xfId="1624" xr:uid="{00000000-0005-0000-0000-000057060000}"/>
    <cellStyle name="Comma 4 6 2" xfId="1625" xr:uid="{00000000-0005-0000-0000-000058060000}"/>
    <cellStyle name="Comma 4 6 2 2" xfId="1626" xr:uid="{00000000-0005-0000-0000-000059060000}"/>
    <cellStyle name="Comma 4 6 3" xfId="1627" xr:uid="{00000000-0005-0000-0000-00005A060000}"/>
    <cellStyle name="Comma 4 6 3 2" xfId="1628" xr:uid="{00000000-0005-0000-0000-00005B060000}"/>
    <cellStyle name="Comma 4 6 4" xfId="1629" xr:uid="{00000000-0005-0000-0000-00005C060000}"/>
    <cellStyle name="Comma 4 6 4 2" xfId="1630" xr:uid="{00000000-0005-0000-0000-00005D060000}"/>
    <cellStyle name="Comma 4 6 5" xfId="1631" xr:uid="{00000000-0005-0000-0000-00005E060000}"/>
    <cellStyle name="Comma 4 6 6" xfId="1632" xr:uid="{00000000-0005-0000-0000-00005F060000}"/>
    <cellStyle name="Comma 4 7" xfId="1633" xr:uid="{00000000-0005-0000-0000-000060060000}"/>
    <cellStyle name="Comma 4 7 2" xfId="1634" xr:uid="{00000000-0005-0000-0000-000061060000}"/>
    <cellStyle name="Comma 4 7 2 2" xfId="1635" xr:uid="{00000000-0005-0000-0000-000062060000}"/>
    <cellStyle name="Comma 4 7 3" xfId="1636" xr:uid="{00000000-0005-0000-0000-000063060000}"/>
    <cellStyle name="Comma 4 7 3 2" xfId="1637" xr:uid="{00000000-0005-0000-0000-000064060000}"/>
    <cellStyle name="Comma 4 7 4" xfId="1638" xr:uid="{00000000-0005-0000-0000-000065060000}"/>
    <cellStyle name="Comma 4 7 4 2" xfId="1639" xr:uid="{00000000-0005-0000-0000-000066060000}"/>
    <cellStyle name="Comma 4 7 5" xfId="1640" xr:uid="{00000000-0005-0000-0000-000067060000}"/>
    <cellStyle name="Comma 4 7 6" xfId="1641" xr:uid="{00000000-0005-0000-0000-000068060000}"/>
    <cellStyle name="Comma 4 8" xfId="1642" xr:uid="{00000000-0005-0000-0000-000069060000}"/>
    <cellStyle name="Comma 4 8 2" xfId="1643" xr:uid="{00000000-0005-0000-0000-00006A060000}"/>
    <cellStyle name="Comma 4 8 2 2" xfId="1644" xr:uid="{00000000-0005-0000-0000-00006B060000}"/>
    <cellStyle name="Comma 4 8 3" xfId="1645" xr:uid="{00000000-0005-0000-0000-00006C060000}"/>
    <cellStyle name="Comma 4 8 3 2" xfId="1646" xr:uid="{00000000-0005-0000-0000-00006D060000}"/>
    <cellStyle name="Comma 4 8 4" xfId="1647" xr:uid="{00000000-0005-0000-0000-00006E060000}"/>
    <cellStyle name="Comma 4 8 4 2" xfId="1648" xr:uid="{00000000-0005-0000-0000-00006F060000}"/>
    <cellStyle name="Comma 4 8 5" xfId="1649" xr:uid="{00000000-0005-0000-0000-000070060000}"/>
    <cellStyle name="Comma 4 8 6" xfId="1650" xr:uid="{00000000-0005-0000-0000-000071060000}"/>
    <cellStyle name="Comma 4 9" xfId="1651" xr:uid="{00000000-0005-0000-0000-000072060000}"/>
    <cellStyle name="Comma 4 9 2" xfId="1652" xr:uid="{00000000-0005-0000-0000-000073060000}"/>
    <cellStyle name="Comma 4 9 2 2" xfId="1653" xr:uid="{00000000-0005-0000-0000-000074060000}"/>
    <cellStyle name="Comma 4 9 3" xfId="1654" xr:uid="{00000000-0005-0000-0000-000075060000}"/>
    <cellStyle name="Comma 4 9 3 2" xfId="1655" xr:uid="{00000000-0005-0000-0000-000076060000}"/>
    <cellStyle name="Comma 4 9 4" xfId="1656" xr:uid="{00000000-0005-0000-0000-000077060000}"/>
    <cellStyle name="Comma 4 9 4 2" xfId="1657" xr:uid="{00000000-0005-0000-0000-000078060000}"/>
    <cellStyle name="Comma 4 9 5" xfId="1658" xr:uid="{00000000-0005-0000-0000-000079060000}"/>
    <cellStyle name="Comma 4 9 6" xfId="1659" xr:uid="{00000000-0005-0000-0000-00007A060000}"/>
    <cellStyle name="Comma 4_AR_AP Audit updateMgen " xfId="1660" xr:uid="{00000000-0005-0000-0000-00007B060000}"/>
    <cellStyle name="Comma 40" xfId="1661" xr:uid="{00000000-0005-0000-0000-00007C060000}"/>
    <cellStyle name="Comma 40 2" xfId="1662" xr:uid="{00000000-0005-0000-0000-00007D060000}"/>
    <cellStyle name="Comma 41" xfId="1663" xr:uid="{00000000-0005-0000-0000-00007E060000}"/>
    <cellStyle name="Comma 41 2" xfId="1664" xr:uid="{00000000-0005-0000-0000-00007F060000}"/>
    <cellStyle name="Comma 42" xfId="1665" xr:uid="{00000000-0005-0000-0000-000080060000}"/>
    <cellStyle name="Comma 42 2" xfId="1666" xr:uid="{00000000-0005-0000-0000-000081060000}"/>
    <cellStyle name="Comma 43" xfId="1667" xr:uid="{00000000-0005-0000-0000-000082060000}"/>
    <cellStyle name="Comma 43 2" xfId="1668" xr:uid="{00000000-0005-0000-0000-000083060000}"/>
    <cellStyle name="Comma 44" xfId="1669" xr:uid="{00000000-0005-0000-0000-000084060000}"/>
    <cellStyle name="Comma 44 2" xfId="1670" xr:uid="{00000000-0005-0000-0000-000085060000}"/>
    <cellStyle name="Comma 45" xfId="1671" xr:uid="{00000000-0005-0000-0000-000086060000}"/>
    <cellStyle name="Comma 45 2" xfId="1672" xr:uid="{00000000-0005-0000-0000-000087060000}"/>
    <cellStyle name="Comma 46" xfId="1673" xr:uid="{00000000-0005-0000-0000-000088060000}"/>
    <cellStyle name="Comma 46 2" xfId="1674" xr:uid="{00000000-0005-0000-0000-000089060000}"/>
    <cellStyle name="Comma 47" xfId="1675" xr:uid="{00000000-0005-0000-0000-00008A060000}"/>
    <cellStyle name="Comma 47 2" xfId="1676" xr:uid="{00000000-0005-0000-0000-00008B060000}"/>
    <cellStyle name="Comma 48" xfId="1677" xr:uid="{00000000-0005-0000-0000-00008C060000}"/>
    <cellStyle name="Comma 48 2" xfId="1678" xr:uid="{00000000-0005-0000-0000-00008D060000}"/>
    <cellStyle name="Comma 49" xfId="1679" xr:uid="{00000000-0005-0000-0000-00008E060000}"/>
    <cellStyle name="Comma 49 2" xfId="1680" xr:uid="{00000000-0005-0000-0000-00008F060000}"/>
    <cellStyle name="Comma 5" xfId="1681" xr:uid="{00000000-0005-0000-0000-000090060000}"/>
    <cellStyle name="Comma 5 10" xfId="1682" xr:uid="{00000000-0005-0000-0000-000091060000}"/>
    <cellStyle name="Comma 5 10 2" xfId="1683" xr:uid="{00000000-0005-0000-0000-000092060000}"/>
    <cellStyle name="Comma 5 10 2 2" xfId="1684" xr:uid="{00000000-0005-0000-0000-000093060000}"/>
    <cellStyle name="Comma 5 10 3" xfId="1685" xr:uid="{00000000-0005-0000-0000-000094060000}"/>
    <cellStyle name="Comma 5 11" xfId="1686" xr:uid="{00000000-0005-0000-0000-000095060000}"/>
    <cellStyle name="Comma 5 11 2" xfId="1687" xr:uid="{00000000-0005-0000-0000-000096060000}"/>
    <cellStyle name="Comma 5 11 2 2" xfId="1688" xr:uid="{00000000-0005-0000-0000-000097060000}"/>
    <cellStyle name="Comma 5 11 3" xfId="1689" xr:uid="{00000000-0005-0000-0000-000098060000}"/>
    <cellStyle name="Comma 5 12" xfId="1690" xr:uid="{00000000-0005-0000-0000-000099060000}"/>
    <cellStyle name="Comma 5 12 2" xfId="1691" xr:uid="{00000000-0005-0000-0000-00009A060000}"/>
    <cellStyle name="Comma 5 12 2 2" xfId="1692" xr:uid="{00000000-0005-0000-0000-00009B060000}"/>
    <cellStyle name="Comma 5 12 3" xfId="1693" xr:uid="{00000000-0005-0000-0000-00009C060000}"/>
    <cellStyle name="Comma 5 13" xfId="1694" xr:uid="{00000000-0005-0000-0000-00009D060000}"/>
    <cellStyle name="Comma 5 13 2" xfId="1695" xr:uid="{00000000-0005-0000-0000-00009E060000}"/>
    <cellStyle name="Comma 5 13 2 2" xfId="1696" xr:uid="{00000000-0005-0000-0000-00009F060000}"/>
    <cellStyle name="Comma 5 13 3" xfId="1697" xr:uid="{00000000-0005-0000-0000-0000A0060000}"/>
    <cellStyle name="Comma 5 14" xfId="1698" xr:uid="{00000000-0005-0000-0000-0000A1060000}"/>
    <cellStyle name="Comma 5 14 2" xfId="1699" xr:uid="{00000000-0005-0000-0000-0000A2060000}"/>
    <cellStyle name="Comma 5 14 2 2" xfId="1700" xr:uid="{00000000-0005-0000-0000-0000A3060000}"/>
    <cellStyle name="Comma 5 14 3" xfId="1701" xr:uid="{00000000-0005-0000-0000-0000A4060000}"/>
    <cellStyle name="Comma 5 15" xfId="1702" xr:uid="{00000000-0005-0000-0000-0000A5060000}"/>
    <cellStyle name="Comma 5 15 2" xfId="1703" xr:uid="{00000000-0005-0000-0000-0000A6060000}"/>
    <cellStyle name="Comma 5 15 2 2" xfId="1704" xr:uid="{00000000-0005-0000-0000-0000A7060000}"/>
    <cellStyle name="Comma 5 15 3" xfId="1705" xr:uid="{00000000-0005-0000-0000-0000A8060000}"/>
    <cellStyle name="Comma 5 16" xfId="1706" xr:uid="{00000000-0005-0000-0000-0000A9060000}"/>
    <cellStyle name="Comma 5 16 2" xfId="1707" xr:uid="{00000000-0005-0000-0000-0000AA060000}"/>
    <cellStyle name="Comma 5 16 2 2" xfId="1708" xr:uid="{00000000-0005-0000-0000-0000AB060000}"/>
    <cellStyle name="Comma 5 16 3" xfId="1709" xr:uid="{00000000-0005-0000-0000-0000AC060000}"/>
    <cellStyle name="Comma 5 17" xfId="1710" xr:uid="{00000000-0005-0000-0000-0000AD060000}"/>
    <cellStyle name="Comma 5 17 2" xfId="1711" xr:uid="{00000000-0005-0000-0000-0000AE060000}"/>
    <cellStyle name="Comma 5 17 2 2" xfId="1712" xr:uid="{00000000-0005-0000-0000-0000AF060000}"/>
    <cellStyle name="Comma 5 17 3" xfId="1713" xr:uid="{00000000-0005-0000-0000-0000B0060000}"/>
    <cellStyle name="Comma 5 18" xfId="1714" xr:uid="{00000000-0005-0000-0000-0000B1060000}"/>
    <cellStyle name="Comma 5 18 2" xfId="1715" xr:uid="{00000000-0005-0000-0000-0000B2060000}"/>
    <cellStyle name="Comma 5 18 2 2" xfId="1716" xr:uid="{00000000-0005-0000-0000-0000B3060000}"/>
    <cellStyle name="Comma 5 18 3" xfId="1717" xr:uid="{00000000-0005-0000-0000-0000B4060000}"/>
    <cellStyle name="Comma 5 19" xfId="1718" xr:uid="{00000000-0005-0000-0000-0000B5060000}"/>
    <cellStyle name="Comma 5 19 2" xfId="1719" xr:uid="{00000000-0005-0000-0000-0000B6060000}"/>
    <cellStyle name="Comma 5 19 2 2" xfId="1720" xr:uid="{00000000-0005-0000-0000-0000B7060000}"/>
    <cellStyle name="Comma 5 19 3" xfId="1721" xr:uid="{00000000-0005-0000-0000-0000B8060000}"/>
    <cellStyle name="Comma 5 2" xfId="1722" xr:uid="{00000000-0005-0000-0000-0000B9060000}"/>
    <cellStyle name="Comma 5 2 2" xfId="1723" xr:uid="{00000000-0005-0000-0000-0000BA060000}"/>
    <cellStyle name="Comma 5 2 2 2" xfId="1724" xr:uid="{00000000-0005-0000-0000-0000BB060000}"/>
    <cellStyle name="Comma 5 2 2 3" xfId="1725" xr:uid="{00000000-0005-0000-0000-0000BC060000}"/>
    <cellStyle name="Comma 5 2 2 3 2" xfId="1726" xr:uid="{00000000-0005-0000-0000-0000BD060000}"/>
    <cellStyle name="Comma 5 2 2 4" xfId="1727" xr:uid="{00000000-0005-0000-0000-0000BE060000}"/>
    <cellStyle name="Comma 5 2 2 4 2" xfId="1728" xr:uid="{00000000-0005-0000-0000-0000BF060000}"/>
    <cellStyle name="Comma 5 2 2 5" xfId="1729" xr:uid="{00000000-0005-0000-0000-0000C0060000}"/>
    <cellStyle name="Comma 5 2 2 5 2" xfId="1730" xr:uid="{00000000-0005-0000-0000-0000C1060000}"/>
    <cellStyle name="Comma 5 2 2 6" xfId="1731" xr:uid="{00000000-0005-0000-0000-0000C2060000}"/>
    <cellStyle name="Comma 5 2 2 7" xfId="1732" xr:uid="{00000000-0005-0000-0000-0000C3060000}"/>
    <cellStyle name="Comma 5 2 3" xfId="1733" xr:uid="{00000000-0005-0000-0000-0000C4060000}"/>
    <cellStyle name="Comma 5 2 3 2" xfId="1734" xr:uid="{00000000-0005-0000-0000-0000C5060000}"/>
    <cellStyle name="Comma 5 2 3 2 2" xfId="1735" xr:uid="{00000000-0005-0000-0000-0000C6060000}"/>
    <cellStyle name="Comma 5 2 3 3" xfId="1736" xr:uid="{00000000-0005-0000-0000-0000C7060000}"/>
    <cellStyle name="Comma 5 2 3 3 2" xfId="1737" xr:uid="{00000000-0005-0000-0000-0000C8060000}"/>
    <cellStyle name="Comma 5 2 3 4" xfId="1738" xr:uid="{00000000-0005-0000-0000-0000C9060000}"/>
    <cellStyle name="Comma 5 2 3 4 2" xfId="1739" xr:uid="{00000000-0005-0000-0000-0000CA060000}"/>
    <cellStyle name="Comma 5 2 3 5" xfId="1740" xr:uid="{00000000-0005-0000-0000-0000CB060000}"/>
    <cellStyle name="Comma 5 2 3 6" xfId="1741" xr:uid="{00000000-0005-0000-0000-0000CC060000}"/>
    <cellStyle name="Comma 5 2 4" xfId="1742" xr:uid="{00000000-0005-0000-0000-0000CD060000}"/>
    <cellStyle name="Comma 5 2 4 2" xfId="1743" xr:uid="{00000000-0005-0000-0000-0000CE060000}"/>
    <cellStyle name="Comma 5 2 5" xfId="1744" xr:uid="{00000000-0005-0000-0000-0000CF060000}"/>
    <cellStyle name="Comma 5 2 5 2" xfId="1745" xr:uid="{00000000-0005-0000-0000-0000D0060000}"/>
    <cellStyle name="Comma 5 2 6" xfId="1746" xr:uid="{00000000-0005-0000-0000-0000D1060000}"/>
    <cellStyle name="Comma 5 2 6 2" xfId="1747" xr:uid="{00000000-0005-0000-0000-0000D2060000}"/>
    <cellStyle name="Comma 5 2 7" xfId="1748" xr:uid="{00000000-0005-0000-0000-0000D3060000}"/>
    <cellStyle name="Comma 5 2 8" xfId="1749" xr:uid="{00000000-0005-0000-0000-0000D4060000}"/>
    <cellStyle name="Comma 5 20" xfId="1750" xr:uid="{00000000-0005-0000-0000-0000D5060000}"/>
    <cellStyle name="Comma 5 20 2" xfId="1751" xr:uid="{00000000-0005-0000-0000-0000D6060000}"/>
    <cellStyle name="Comma 5 20 2 2" xfId="1752" xr:uid="{00000000-0005-0000-0000-0000D7060000}"/>
    <cellStyle name="Comma 5 20 3" xfId="1753" xr:uid="{00000000-0005-0000-0000-0000D8060000}"/>
    <cellStyle name="Comma 5 21" xfId="1754" xr:uid="{00000000-0005-0000-0000-0000D9060000}"/>
    <cellStyle name="Comma 5 21 2" xfId="1755" xr:uid="{00000000-0005-0000-0000-0000DA060000}"/>
    <cellStyle name="Comma 5 21 2 2" xfId="1756" xr:uid="{00000000-0005-0000-0000-0000DB060000}"/>
    <cellStyle name="Comma 5 21 3" xfId="1757" xr:uid="{00000000-0005-0000-0000-0000DC060000}"/>
    <cellStyle name="Comma 5 22" xfId="1758" xr:uid="{00000000-0005-0000-0000-0000DD060000}"/>
    <cellStyle name="Comma 5 22 2" xfId="1759" xr:uid="{00000000-0005-0000-0000-0000DE060000}"/>
    <cellStyle name="Comma 5 22 2 2" xfId="1760" xr:uid="{00000000-0005-0000-0000-0000DF060000}"/>
    <cellStyle name="Comma 5 22 3" xfId="1761" xr:uid="{00000000-0005-0000-0000-0000E0060000}"/>
    <cellStyle name="Comma 5 23" xfId="1762" xr:uid="{00000000-0005-0000-0000-0000E1060000}"/>
    <cellStyle name="Comma 5 23 2" xfId="1763" xr:uid="{00000000-0005-0000-0000-0000E2060000}"/>
    <cellStyle name="Comma 5 23 2 2" xfId="1764" xr:uid="{00000000-0005-0000-0000-0000E3060000}"/>
    <cellStyle name="Comma 5 23 3" xfId="1765" xr:uid="{00000000-0005-0000-0000-0000E4060000}"/>
    <cellStyle name="Comma 5 24" xfId="1766" xr:uid="{00000000-0005-0000-0000-0000E5060000}"/>
    <cellStyle name="Comma 5 24 2" xfId="1767" xr:uid="{00000000-0005-0000-0000-0000E6060000}"/>
    <cellStyle name="Comma 5 25" xfId="1768" xr:uid="{00000000-0005-0000-0000-0000E7060000}"/>
    <cellStyle name="Comma 5 3" xfId="1769" xr:uid="{00000000-0005-0000-0000-0000E8060000}"/>
    <cellStyle name="Comma 5 3 2" xfId="1770" xr:uid="{00000000-0005-0000-0000-0000E9060000}"/>
    <cellStyle name="Comma 5 3 2 2" xfId="1771" xr:uid="{00000000-0005-0000-0000-0000EA060000}"/>
    <cellStyle name="Comma 5 3 3" xfId="1772" xr:uid="{00000000-0005-0000-0000-0000EB060000}"/>
    <cellStyle name="Comma 5 3 3 2" xfId="1773" xr:uid="{00000000-0005-0000-0000-0000EC060000}"/>
    <cellStyle name="Comma 5 3 4" xfId="1774" xr:uid="{00000000-0005-0000-0000-0000ED060000}"/>
    <cellStyle name="Comma 5 3 4 2" xfId="1775" xr:uid="{00000000-0005-0000-0000-0000EE060000}"/>
    <cellStyle name="Comma 5 3 5" xfId="1776" xr:uid="{00000000-0005-0000-0000-0000EF060000}"/>
    <cellStyle name="Comma 5 3 6" xfId="1777" xr:uid="{00000000-0005-0000-0000-0000F0060000}"/>
    <cellStyle name="Comma 5 4" xfId="1778" xr:uid="{00000000-0005-0000-0000-0000F1060000}"/>
    <cellStyle name="Comma 5 4 2" xfId="1779" xr:uid="{00000000-0005-0000-0000-0000F2060000}"/>
    <cellStyle name="Comma 5 4 2 2" xfId="1780" xr:uid="{00000000-0005-0000-0000-0000F3060000}"/>
    <cellStyle name="Comma 5 4 2 2 2" xfId="1781" xr:uid="{00000000-0005-0000-0000-0000F4060000}"/>
    <cellStyle name="Comma 5 4 2 3" xfId="1782" xr:uid="{00000000-0005-0000-0000-0000F5060000}"/>
    <cellStyle name="Comma 5 4 2 3 2" xfId="1783" xr:uid="{00000000-0005-0000-0000-0000F6060000}"/>
    <cellStyle name="Comma 5 4 2 4" xfId="1784" xr:uid="{00000000-0005-0000-0000-0000F7060000}"/>
    <cellStyle name="Comma 5 4 2 4 2" xfId="1785" xr:uid="{00000000-0005-0000-0000-0000F8060000}"/>
    <cellStyle name="Comma 5 4 2 5" xfId="1786" xr:uid="{00000000-0005-0000-0000-0000F9060000}"/>
    <cellStyle name="Comma 5 4 2 6" xfId="1787" xr:uid="{00000000-0005-0000-0000-0000FA060000}"/>
    <cellStyle name="Comma 5 4 3" xfId="1788" xr:uid="{00000000-0005-0000-0000-0000FB060000}"/>
    <cellStyle name="Comma 5 4 3 2" xfId="1789" xr:uid="{00000000-0005-0000-0000-0000FC060000}"/>
    <cellStyle name="Comma 5 4 4" xfId="1790" xr:uid="{00000000-0005-0000-0000-0000FD060000}"/>
    <cellStyle name="Comma 5 4 4 2" xfId="1791" xr:uid="{00000000-0005-0000-0000-0000FE060000}"/>
    <cellStyle name="Comma 5 4 5" xfId="1792" xr:uid="{00000000-0005-0000-0000-0000FF060000}"/>
    <cellStyle name="Comma 5 4 5 2" xfId="1793" xr:uid="{00000000-0005-0000-0000-000000070000}"/>
    <cellStyle name="Comma 5 4 6" xfId="1794" xr:uid="{00000000-0005-0000-0000-000001070000}"/>
    <cellStyle name="Comma 5 4 7" xfId="1795" xr:uid="{00000000-0005-0000-0000-000002070000}"/>
    <cellStyle name="Comma 5 5" xfId="1796" xr:uid="{00000000-0005-0000-0000-000003070000}"/>
    <cellStyle name="Comma 5 5 2" xfId="1797" xr:uid="{00000000-0005-0000-0000-000004070000}"/>
    <cellStyle name="Comma 5 5 2 2" xfId="1798" xr:uid="{00000000-0005-0000-0000-000005070000}"/>
    <cellStyle name="Comma 5 5 3" xfId="1799" xr:uid="{00000000-0005-0000-0000-000006070000}"/>
    <cellStyle name="Comma 5 5 3 2" xfId="1800" xr:uid="{00000000-0005-0000-0000-000007070000}"/>
    <cellStyle name="Comma 5 5 4" xfId="1801" xr:uid="{00000000-0005-0000-0000-000008070000}"/>
    <cellStyle name="Comma 5 5 4 2" xfId="1802" xr:uid="{00000000-0005-0000-0000-000009070000}"/>
    <cellStyle name="Comma 5 5 5" xfId="1803" xr:uid="{00000000-0005-0000-0000-00000A070000}"/>
    <cellStyle name="Comma 5 5 6" xfId="1804" xr:uid="{00000000-0005-0000-0000-00000B070000}"/>
    <cellStyle name="Comma 5 6" xfId="1805" xr:uid="{00000000-0005-0000-0000-00000C070000}"/>
    <cellStyle name="Comma 5 6 2" xfId="1806" xr:uid="{00000000-0005-0000-0000-00000D070000}"/>
    <cellStyle name="Comma 5 6 2 2" xfId="1807" xr:uid="{00000000-0005-0000-0000-00000E070000}"/>
    <cellStyle name="Comma 5 6 3" xfId="1808" xr:uid="{00000000-0005-0000-0000-00000F070000}"/>
    <cellStyle name="Comma 5 7" xfId="1809" xr:uid="{00000000-0005-0000-0000-000010070000}"/>
    <cellStyle name="Comma 5 7 2" xfId="1810" xr:uid="{00000000-0005-0000-0000-000011070000}"/>
    <cellStyle name="Comma 5 7 2 2" xfId="1811" xr:uid="{00000000-0005-0000-0000-000012070000}"/>
    <cellStyle name="Comma 5 7 3" xfId="1812" xr:uid="{00000000-0005-0000-0000-000013070000}"/>
    <cellStyle name="Comma 5 8" xfId="1813" xr:uid="{00000000-0005-0000-0000-000014070000}"/>
    <cellStyle name="Comma 5 8 2" xfId="1814" xr:uid="{00000000-0005-0000-0000-000015070000}"/>
    <cellStyle name="Comma 5 8 2 2" xfId="1815" xr:uid="{00000000-0005-0000-0000-000016070000}"/>
    <cellStyle name="Comma 5 8 3" xfId="1816" xr:uid="{00000000-0005-0000-0000-000017070000}"/>
    <cellStyle name="Comma 5 9" xfId="1817" xr:uid="{00000000-0005-0000-0000-000018070000}"/>
    <cellStyle name="Comma 5 9 2" xfId="1818" xr:uid="{00000000-0005-0000-0000-000019070000}"/>
    <cellStyle name="Comma 5 9 2 2" xfId="1819" xr:uid="{00000000-0005-0000-0000-00001A070000}"/>
    <cellStyle name="Comma 5 9 3" xfId="1820" xr:uid="{00000000-0005-0000-0000-00001B070000}"/>
    <cellStyle name="Comma 5_Bulk _ Audit" xfId="1821" xr:uid="{00000000-0005-0000-0000-00001C070000}"/>
    <cellStyle name="Comma 50" xfId="1822" xr:uid="{00000000-0005-0000-0000-00001D070000}"/>
    <cellStyle name="Comma 50 2" xfId="1823" xr:uid="{00000000-0005-0000-0000-00001E070000}"/>
    <cellStyle name="Comma 51" xfId="1824" xr:uid="{00000000-0005-0000-0000-00001F070000}"/>
    <cellStyle name="Comma 51 2" xfId="1825" xr:uid="{00000000-0005-0000-0000-000020070000}"/>
    <cellStyle name="Comma 52" xfId="1826" xr:uid="{00000000-0005-0000-0000-000021070000}"/>
    <cellStyle name="Comma 52 2" xfId="1827" xr:uid="{00000000-0005-0000-0000-000022070000}"/>
    <cellStyle name="Comma 53" xfId="1828" xr:uid="{00000000-0005-0000-0000-000023070000}"/>
    <cellStyle name="Comma 53 2" xfId="1829" xr:uid="{00000000-0005-0000-0000-000024070000}"/>
    <cellStyle name="Comma 54" xfId="1830" xr:uid="{00000000-0005-0000-0000-000025070000}"/>
    <cellStyle name="Comma 54 2" xfId="1831" xr:uid="{00000000-0005-0000-0000-000026070000}"/>
    <cellStyle name="Comma 55" xfId="1832" xr:uid="{00000000-0005-0000-0000-000027070000}"/>
    <cellStyle name="Comma 56" xfId="1833" xr:uid="{00000000-0005-0000-0000-000028070000}"/>
    <cellStyle name="Comma 6" xfId="1834" xr:uid="{00000000-0005-0000-0000-000029070000}"/>
    <cellStyle name="Comma 6 10" xfId="1835" xr:uid="{00000000-0005-0000-0000-00002A070000}"/>
    <cellStyle name="Comma 6 10 2" xfId="1836" xr:uid="{00000000-0005-0000-0000-00002B070000}"/>
    <cellStyle name="Comma 6 10 2 2" xfId="1837" xr:uid="{00000000-0005-0000-0000-00002C070000}"/>
    <cellStyle name="Comma 6 10 3" xfId="1838" xr:uid="{00000000-0005-0000-0000-00002D070000}"/>
    <cellStyle name="Comma 6 10 3 2" xfId="1839" xr:uid="{00000000-0005-0000-0000-00002E070000}"/>
    <cellStyle name="Comma 6 10 4" xfId="1840" xr:uid="{00000000-0005-0000-0000-00002F070000}"/>
    <cellStyle name="Comma 6 10 4 2" xfId="1841" xr:uid="{00000000-0005-0000-0000-000030070000}"/>
    <cellStyle name="Comma 6 10 5" xfId="1842" xr:uid="{00000000-0005-0000-0000-000031070000}"/>
    <cellStyle name="Comma 6 10 6" xfId="1843" xr:uid="{00000000-0005-0000-0000-000032070000}"/>
    <cellStyle name="Comma 6 11" xfId="1844" xr:uid="{00000000-0005-0000-0000-000033070000}"/>
    <cellStyle name="Comma 6 11 2" xfId="1845" xr:uid="{00000000-0005-0000-0000-000034070000}"/>
    <cellStyle name="Comma 6 11 2 2" xfId="1846" xr:uid="{00000000-0005-0000-0000-000035070000}"/>
    <cellStyle name="Comma 6 11 3" xfId="1847" xr:uid="{00000000-0005-0000-0000-000036070000}"/>
    <cellStyle name="Comma 6 11 3 2" xfId="1848" xr:uid="{00000000-0005-0000-0000-000037070000}"/>
    <cellStyle name="Comma 6 11 4" xfId="1849" xr:uid="{00000000-0005-0000-0000-000038070000}"/>
    <cellStyle name="Comma 6 11 4 2" xfId="1850" xr:uid="{00000000-0005-0000-0000-000039070000}"/>
    <cellStyle name="Comma 6 11 5" xfId="1851" xr:uid="{00000000-0005-0000-0000-00003A070000}"/>
    <cellStyle name="Comma 6 11 6" xfId="1852" xr:uid="{00000000-0005-0000-0000-00003B070000}"/>
    <cellStyle name="Comma 6 12" xfId="1853" xr:uid="{00000000-0005-0000-0000-00003C070000}"/>
    <cellStyle name="Comma 6 12 2" xfId="1854" xr:uid="{00000000-0005-0000-0000-00003D070000}"/>
    <cellStyle name="Comma 6 12 2 2" xfId="1855" xr:uid="{00000000-0005-0000-0000-00003E070000}"/>
    <cellStyle name="Comma 6 12 3" xfId="1856" xr:uid="{00000000-0005-0000-0000-00003F070000}"/>
    <cellStyle name="Comma 6 12 3 2" xfId="1857" xr:uid="{00000000-0005-0000-0000-000040070000}"/>
    <cellStyle name="Comma 6 12 4" xfId="1858" xr:uid="{00000000-0005-0000-0000-000041070000}"/>
    <cellStyle name="Comma 6 12 4 2" xfId="1859" xr:uid="{00000000-0005-0000-0000-000042070000}"/>
    <cellStyle name="Comma 6 12 5" xfId="1860" xr:uid="{00000000-0005-0000-0000-000043070000}"/>
    <cellStyle name="Comma 6 12 6" xfId="1861" xr:uid="{00000000-0005-0000-0000-000044070000}"/>
    <cellStyle name="Comma 6 13" xfId="1862" xr:uid="{00000000-0005-0000-0000-000045070000}"/>
    <cellStyle name="Comma 6 13 2" xfId="1863" xr:uid="{00000000-0005-0000-0000-000046070000}"/>
    <cellStyle name="Comma 6 13 2 2" xfId="1864" xr:uid="{00000000-0005-0000-0000-000047070000}"/>
    <cellStyle name="Comma 6 13 3" xfId="1865" xr:uid="{00000000-0005-0000-0000-000048070000}"/>
    <cellStyle name="Comma 6 13 3 2" xfId="1866" xr:uid="{00000000-0005-0000-0000-000049070000}"/>
    <cellStyle name="Comma 6 13 4" xfId="1867" xr:uid="{00000000-0005-0000-0000-00004A070000}"/>
    <cellStyle name="Comma 6 13 4 2" xfId="1868" xr:uid="{00000000-0005-0000-0000-00004B070000}"/>
    <cellStyle name="Comma 6 13 5" xfId="1869" xr:uid="{00000000-0005-0000-0000-00004C070000}"/>
    <cellStyle name="Comma 6 13 6" xfId="1870" xr:uid="{00000000-0005-0000-0000-00004D070000}"/>
    <cellStyle name="Comma 6 14" xfId="1871" xr:uid="{00000000-0005-0000-0000-00004E070000}"/>
    <cellStyle name="Comma 6 14 2" xfId="1872" xr:uid="{00000000-0005-0000-0000-00004F070000}"/>
    <cellStyle name="Comma 6 14 2 2" xfId="1873" xr:uid="{00000000-0005-0000-0000-000050070000}"/>
    <cellStyle name="Comma 6 14 3" xfId="1874" xr:uid="{00000000-0005-0000-0000-000051070000}"/>
    <cellStyle name="Comma 6 14 3 2" xfId="1875" xr:uid="{00000000-0005-0000-0000-000052070000}"/>
    <cellStyle name="Comma 6 14 4" xfId="1876" xr:uid="{00000000-0005-0000-0000-000053070000}"/>
    <cellStyle name="Comma 6 14 4 2" xfId="1877" xr:uid="{00000000-0005-0000-0000-000054070000}"/>
    <cellStyle name="Comma 6 14 5" xfId="1878" xr:uid="{00000000-0005-0000-0000-000055070000}"/>
    <cellStyle name="Comma 6 14 6" xfId="1879" xr:uid="{00000000-0005-0000-0000-000056070000}"/>
    <cellStyle name="Comma 6 15" xfId="1880" xr:uid="{00000000-0005-0000-0000-000057070000}"/>
    <cellStyle name="Comma 6 15 2" xfId="1881" xr:uid="{00000000-0005-0000-0000-000058070000}"/>
    <cellStyle name="Comma 6 15 2 2" xfId="1882" xr:uid="{00000000-0005-0000-0000-000059070000}"/>
    <cellStyle name="Comma 6 15 3" xfId="1883" xr:uid="{00000000-0005-0000-0000-00005A070000}"/>
    <cellStyle name="Comma 6 15 3 2" xfId="1884" xr:uid="{00000000-0005-0000-0000-00005B070000}"/>
    <cellStyle name="Comma 6 15 4" xfId="1885" xr:uid="{00000000-0005-0000-0000-00005C070000}"/>
    <cellStyle name="Comma 6 15 4 2" xfId="1886" xr:uid="{00000000-0005-0000-0000-00005D070000}"/>
    <cellStyle name="Comma 6 15 5" xfId="1887" xr:uid="{00000000-0005-0000-0000-00005E070000}"/>
    <cellStyle name="Comma 6 15 6" xfId="1888" xr:uid="{00000000-0005-0000-0000-00005F070000}"/>
    <cellStyle name="Comma 6 16" xfId="1889" xr:uid="{00000000-0005-0000-0000-000060070000}"/>
    <cellStyle name="Comma 6 16 2" xfId="1890" xr:uid="{00000000-0005-0000-0000-000061070000}"/>
    <cellStyle name="Comma 6 16 2 2" xfId="1891" xr:uid="{00000000-0005-0000-0000-000062070000}"/>
    <cellStyle name="Comma 6 16 3" xfId="1892" xr:uid="{00000000-0005-0000-0000-000063070000}"/>
    <cellStyle name="Comma 6 16 3 2" xfId="1893" xr:uid="{00000000-0005-0000-0000-000064070000}"/>
    <cellStyle name="Comma 6 16 4" xfId="1894" xr:uid="{00000000-0005-0000-0000-000065070000}"/>
    <cellStyle name="Comma 6 16 4 2" xfId="1895" xr:uid="{00000000-0005-0000-0000-000066070000}"/>
    <cellStyle name="Comma 6 16 5" xfId="1896" xr:uid="{00000000-0005-0000-0000-000067070000}"/>
    <cellStyle name="Comma 6 16 6" xfId="1897" xr:uid="{00000000-0005-0000-0000-000068070000}"/>
    <cellStyle name="Comma 6 17" xfId="1898" xr:uid="{00000000-0005-0000-0000-000069070000}"/>
    <cellStyle name="Comma 6 17 2" xfId="1899" xr:uid="{00000000-0005-0000-0000-00006A070000}"/>
    <cellStyle name="Comma 6 17 2 2" xfId="1900" xr:uid="{00000000-0005-0000-0000-00006B070000}"/>
    <cellStyle name="Comma 6 17 3" xfId="1901" xr:uid="{00000000-0005-0000-0000-00006C070000}"/>
    <cellStyle name="Comma 6 17 3 2" xfId="1902" xr:uid="{00000000-0005-0000-0000-00006D070000}"/>
    <cellStyle name="Comma 6 17 4" xfId="1903" xr:uid="{00000000-0005-0000-0000-00006E070000}"/>
    <cellStyle name="Comma 6 17 4 2" xfId="1904" xr:uid="{00000000-0005-0000-0000-00006F070000}"/>
    <cellStyle name="Comma 6 17 5" xfId="1905" xr:uid="{00000000-0005-0000-0000-000070070000}"/>
    <cellStyle name="Comma 6 17 6" xfId="1906" xr:uid="{00000000-0005-0000-0000-000071070000}"/>
    <cellStyle name="Comma 6 18" xfId="1907" xr:uid="{00000000-0005-0000-0000-000072070000}"/>
    <cellStyle name="Comma 6 18 2" xfId="1908" xr:uid="{00000000-0005-0000-0000-000073070000}"/>
    <cellStyle name="Comma 6 18 2 2" xfId="1909" xr:uid="{00000000-0005-0000-0000-000074070000}"/>
    <cellStyle name="Comma 6 18 3" xfId="1910" xr:uid="{00000000-0005-0000-0000-000075070000}"/>
    <cellStyle name="Comma 6 18 3 2" xfId="1911" xr:uid="{00000000-0005-0000-0000-000076070000}"/>
    <cellStyle name="Comma 6 18 4" xfId="1912" xr:uid="{00000000-0005-0000-0000-000077070000}"/>
    <cellStyle name="Comma 6 18 4 2" xfId="1913" xr:uid="{00000000-0005-0000-0000-000078070000}"/>
    <cellStyle name="Comma 6 18 5" xfId="1914" xr:uid="{00000000-0005-0000-0000-000079070000}"/>
    <cellStyle name="Comma 6 18 6" xfId="1915" xr:uid="{00000000-0005-0000-0000-00007A070000}"/>
    <cellStyle name="Comma 6 19" xfId="1916" xr:uid="{00000000-0005-0000-0000-00007B070000}"/>
    <cellStyle name="Comma 6 19 2" xfId="1917" xr:uid="{00000000-0005-0000-0000-00007C070000}"/>
    <cellStyle name="Comma 6 19 2 2" xfId="1918" xr:uid="{00000000-0005-0000-0000-00007D070000}"/>
    <cellStyle name="Comma 6 19 3" xfId="1919" xr:uid="{00000000-0005-0000-0000-00007E070000}"/>
    <cellStyle name="Comma 6 19 3 2" xfId="1920" xr:uid="{00000000-0005-0000-0000-00007F070000}"/>
    <cellStyle name="Comma 6 19 4" xfId="1921" xr:uid="{00000000-0005-0000-0000-000080070000}"/>
    <cellStyle name="Comma 6 19 4 2" xfId="1922" xr:uid="{00000000-0005-0000-0000-000081070000}"/>
    <cellStyle name="Comma 6 19 5" xfId="1923" xr:uid="{00000000-0005-0000-0000-000082070000}"/>
    <cellStyle name="Comma 6 19 6" xfId="1924" xr:uid="{00000000-0005-0000-0000-000083070000}"/>
    <cellStyle name="Comma 6 2" xfId="1925" xr:uid="{00000000-0005-0000-0000-000084070000}"/>
    <cellStyle name="Comma 6 2 2" xfId="1926" xr:uid="{00000000-0005-0000-0000-000085070000}"/>
    <cellStyle name="Comma 6 2 2 2" xfId="1927" xr:uid="{00000000-0005-0000-0000-000086070000}"/>
    <cellStyle name="Comma 6 2 2 2 2" xfId="1928" xr:uid="{00000000-0005-0000-0000-000087070000}"/>
    <cellStyle name="Comma 6 2 2 2 2 2" xfId="1929" xr:uid="{00000000-0005-0000-0000-000088070000}"/>
    <cellStyle name="Comma 6 2 2 2 2 2 2" xfId="1930" xr:uid="{00000000-0005-0000-0000-000089070000}"/>
    <cellStyle name="Comma 6 2 2 2 2 3" xfId="1931" xr:uid="{00000000-0005-0000-0000-00008A070000}"/>
    <cellStyle name="Comma 6 2 2 2 2 3 2" xfId="1932" xr:uid="{00000000-0005-0000-0000-00008B070000}"/>
    <cellStyle name="Comma 6 2 2 2 2 4" xfId="1933" xr:uid="{00000000-0005-0000-0000-00008C070000}"/>
    <cellStyle name="Comma 6 2 2 2 2 4 2" xfId="1934" xr:uid="{00000000-0005-0000-0000-00008D070000}"/>
    <cellStyle name="Comma 6 2 2 2 2 5" xfId="1935" xr:uid="{00000000-0005-0000-0000-00008E070000}"/>
    <cellStyle name="Comma 6 2 2 2 2 6" xfId="1936" xr:uid="{00000000-0005-0000-0000-00008F070000}"/>
    <cellStyle name="Comma 6 2 2 2 3" xfId="1937" xr:uid="{00000000-0005-0000-0000-000090070000}"/>
    <cellStyle name="Comma 6 2 2 2 3 2" xfId="1938" xr:uid="{00000000-0005-0000-0000-000091070000}"/>
    <cellStyle name="Comma 6 2 2 2 4" xfId="1939" xr:uid="{00000000-0005-0000-0000-000092070000}"/>
    <cellStyle name="Comma 6 2 2 2 4 2" xfId="1940" xr:uid="{00000000-0005-0000-0000-000093070000}"/>
    <cellStyle name="Comma 6 2 2 2 5" xfId="1941" xr:uid="{00000000-0005-0000-0000-000094070000}"/>
    <cellStyle name="Comma 6 2 2 2 5 2" xfId="1942" xr:uid="{00000000-0005-0000-0000-000095070000}"/>
    <cellStyle name="Comma 6 2 2 2 6" xfId="1943" xr:uid="{00000000-0005-0000-0000-000096070000}"/>
    <cellStyle name="Comma 6 2 2 2 7" xfId="1944" xr:uid="{00000000-0005-0000-0000-000097070000}"/>
    <cellStyle name="Comma 6 2 2 3" xfId="1945" xr:uid="{00000000-0005-0000-0000-000098070000}"/>
    <cellStyle name="Comma 6 2 2 3 2" xfId="1946" xr:uid="{00000000-0005-0000-0000-000099070000}"/>
    <cellStyle name="Comma 6 2 2 4" xfId="1947" xr:uid="{00000000-0005-0000-0000-00009A070000}"/>
    <cellStyle name="Comma 6 2 2 4 2" xfId="1948" xr:uid="{00000000-0005-0000-0000-00009B070000}"/>
    <cellStyle name="Comma 6 2 2 5" xfId="1949" xr:uid="{00000000-0005-0000-0000-00009C070000}"/>
    <cellStyle name="Comma 6 2 2 5 2" xfId="1950" xr:uid="{00000000-0005-0000-0000-00009D070000}"/>
    <cellStyle name="Comma 6 2 2 6" xfId="1951" xr:uid="{00000000-0005-0000-0000-00009E070000}"/>
    <cellStyle name="Comma 6 2 2 7" xfId="1952" xr:uid="{00000000-0005-0000-0000-00009F070000}"/>
    <cellStyle name="Comma 6 2 3" xfId="1953" xr:uid="{00000000-0005-0000-0000-0000A0070000}"/>
    <cellStyle name="Comma 6 2 3 2" xfId="1954" xr:uid="{00000000-0005-0000-0000-0000A1070000}"/>
    <cellStyle name="Comma 6 2 4" xfId="1955" xr:uid="{00000000-0005-0000-0000-0000A2070000}"/>
    <cellStyle name="Comma 6 2 4 2" xfId="1956" xr:uid="{00000000-0005-0000-0000-0000A3070000}"/>
    <cellStyle name="Comma 6 2 5" xfId="1957" xr:uid="{00000000-0005-0000-0000-0000A4070000}"/>
    <cellStyle name="Comma 6 2 5 2" xfId="1958" xr:uid="{00000000-0005-0000-0000-0000A5070000}"/>
    <cellStyle name="Comma 6 2 6" xfId="1959" xr:uid="{00000000-0005-0000-0000-0000A6070000}"/>
    <cellStyle name="Comma 6 2 7" xfId="1960" xr:uid="{00000000-0005-0000-0000-0000A7070000}"/>
    <cellStyle name="Comma 6 20" xfId="1961" xr:uid="{00000000-0005-0000-0000-0000A8070000}"/>
    <cellStyle name="Comma 6 20 2" xfId="1962" xr:uid="{00000000-0005-0000-0000-0000A9070000}"/>
    <cellStyle name="Comma 6 20 2 2" xfId="1963" xr:uid="{00000000-0005-0000-0000-0000AA070000}"/>
    <cellStyle name="Comma 6 20 3" xfId="1964" xr:uid="{00000000-0005-0000-0000-0000AB070000}"/>
    <cellStyle name="Comma 6 20 3 2" xfId="1965" xr:uid="{00000000-0005-0000-0000-0000AC070000}"/>
    <cellStyle name="Comma 6 20 4" xfId="1966" xr:uid="{00000000-0005-0000-0000-0000AD070000}"/>
    <cellStyle name="Comma 6 20 4 2" xfId="1967" xr:uid="{00000000-0005-0000-0000-0000AE070000}"/>
    <cellStyle name="Comma 6 20 5" xfId="1968" xr:uid="{00000000-0005-0000-0000-0000AF070000}"/>
    <cellStyle name="Comma 6 20 6" xfId="1969" xr:uid="{00000000-0005-0000-0000-0000B0070000}"/>
    <cellStyle name="Comma 6 21" xfId="1970" xr:uid="{00000000-0005-0000-0000-0000B1070000}"/>
    <cellStyle name="Comma 6 21 2" xfId="1971" xr:uid="{00000000-0005-0000-0000-0000B2070000}"/>
    <cellStyle name="Comma 6 21 2 2" xfId="1972" xr:uid="{00000000-0005-0000-0000-0000B3070000}"/>
    <cellStyle name="Comma 6 21 3" xfId="1973" xr:uid="{00000000-0005-0000-0000-0000B4070000}"/>
    <cellStyle name="Comma 6 21 3 2" xfId="1974" xr:uid="{00000000-0005-0000-0000-0000B5070000}"/>
    <cellStyle name="Comma 6 21 4" xfId="1975" xr:uid="{00000000-0005-0000-0000-0000B6070000}"/>
    <cellStyle name="Comma 6 21 4 2" xfId="1976" xr:uid="{00000000-0005-0000-0000-0000B7070000}"/>
    <cellStyle name="Comma 6 21 5" xfId="1977" xr:uid="{00000000-0005-0000-0000-0000B8070000}"/>
    <cellStyle name="Comma 6 21 6" xfId="1978" xr:uid="{00000000-0005-0000-0000-0000B9070000}"/>
    <cellStyle name="Comma 6 22" xfId="1979" xr:uid="{00000000-0005-0000-0000-0000BA070000}"/>
    <cellStyle name="Comma 6 22 2" xfId="1980" xr:uid="{00000000-0005-0000-0000-0000BB070000}"/>
    <cellStyle name="Comma 6 22 2 2" xfId="1981" xr:uid="{00000000-0005-0000-0000-0000BC070000}"/>
    <cellStyle name="Comma 6 22 3" xfId="1982" xr:uid="{00000000-0005-0000-0000-0000BD070000}"/>
    <cellStyle name="Comma 6 22 3 2" xfId="1983" xr:uid="{00000000-0005-0000-0000-0000BE070000}"/>
    <cellStyle name="Comma 6 22 4" xfId="1984" xr:uid="{00000000-0005-0000-0000-0000BF070000}"/>
    <cellStyle name="Comma 6 22 4 2" xfId="1985" xr:uid="{00000000-0005-0000-0000-0000C0070000}"/>
    <cellStyle name="Comma 6 22 5" xfId="1986" xr:uid="{00000000-0005-0000-0000-0000C1070000}"/>
    <cellStyle name="Comma 6 22 6" xfId="1987" xr:uid="{00000000-0005-0000-0000-0000C2070000}"/>
    <cellStyle name="Comma 6 23" xfId="1988" xr:uid="{00000000-0005-0000-0000-0000C3070000}"/>
    <cellStyle name="Comma 6 23 2" xfId="1989" xr:uid="{00000000-0005-0000-0000-0000C4070000}"/>
    <cellStyle name="Comma 6 24" xfId="1990" xr:uid="{00000000-0005-0000-0000-0000C5070000}"/>
    <cellStyle name="Comma 6 24 2" xfId="1991" xr:uid="{00000000-0005-0000-0000-0000C6070000}"/>
    <cellStyle name="Comma 6 25" xfId="1992" xr:uid="{00000000-0005-0000-0000-0000C7070000}"/>
    <cellStyle name="Comma 6 25 2" xfId="1993" xr:uid="{00000000-0005-0000-0000-0000C8070000}"/>
    <cellStyle name="Comma 6 26" xfId="1994" xr:uid="{00000000-0005-0000-0000-0000C9070000}"/>
    <cellStyle name="Comma 6 27" xfId="1995" xr:uid="{00000000-0005-0000-0000-0000CA070000}"/>
    <cellStyle name="Comma 6 3" xfId="1996" xr:uid="{00000000-0005-0000-0000-0000CB070000}"/>
    <cellStyle name="Comma 6 3 2" xfId="1997" xr:uid="{00000000-0005-0000-0000-0000CC070000}"/>
    <cellStyle name="Comma 6 3 2 2" xfId="1998" xr:uid="{00000000-0005-0000-0000-0000CD070000}"/>
    <cellStyle name="Comma 6 3 3" xfId="1999" xr:uid="{00000000-0005-0000-0000-0000CE070000}"/>
    <cellStyle name="Comma 6 3 3 2" xfId="2000" xr:uid="{00000000-0005-0000-0000-0000CF070000}"/>
    <cellStyle name="Comma 6 3 4" xfId="2001" xr:uid="{00000000-0005-0000-0000-0000D0070000}"/>
    <cellStyle name="Comma 6 3 4 2" xfId="2002" xr:uid="{00000000-0005-0000-0000-0000D1070000}"/>
    <cellStyle name="Comma 6 3 5" xfId="2003" xr:uid="{00000000-0005-0000-0000-0000D2070000}"/>
    <cellStyle name="Comma 6 3 6" xfId="2004" xr:uid="{00000000-0005-0000-0000-0000D3070000}"/>
    <cellStyle name="Comma 6 4" xfId="2005" xr:uid="{00000000-0005-0000-0000-0000D4070000}"/>
    <cellStyle name="Comma 6 4 2" xfId="2006" xr:uid="{00000000-0005-0000-0000-0000D5070000}"/>
    <cellStyle name="Comma 6 4 2 2" xfId="2007" xr:uid="{00000000-0005-0000-0000-0000D6070000}"/>
    <cellStyle name="Comma 6 4 3" xfId="2008" xr:uid="{00000000-0005-0000-0000-0000D7070000}"/>
    <cellStyle name="Comma 6 4 3 2" xfId="2009" xr:uid="{00000000-0005-0000-0000-0000D8070000}"/>
    <cellStyle name="Comma 6 4 4" xfId="2010" xr:uid="{00000000-0005-0000-0000-0000D9070000}"/>
    <cellStyle name="Comma 6 4 4 2" xfId="2011" xr:uid="{00000000-0005-0000-0000-0000DA070000}"/>
    <cellStyle name="Comma 6 4 5" xfId="2012" xr:uid="{00000000-0005-0000-0000-0000DB070000}"/>
    <cellStyle name="Comma 6 4 5 2" xfId="2013" xr:uid="{00000000-0005-0000-0000-0000DC070000}"/>
    <cellStyle name="Comma 6 4 6" xfId="2014" xr:uid="{00000000-0005-0000-0000-0000DD070000}"/>
    <cellStyle name="Comma 6 4 7" xfId="2015" xr:uid="{00000000-0005-0000-0000-0000DE070000}"/>
    <cellStyle name="Comma 6 5" xfId="2016" xr:uid="{00000000-0005-0000-0000-0000DF070000}"/>
    <cellStyle name="Comma 6 5 2" xfId="2017" xr:uid="{00000000-0005-0000-0000-0000E0070000}"/>
    <cellStyle name="Comma 6 5 2 2" xfId="2018" xr:uid="{00000000-0005-0000-0000-0000E1070000}"/>
    <cellStyle name="Comma 6 5 3" xfId="2019" xr:uid="{00000000-0005-0000-0000-0000E2070000}"/>
    <cellStyle name="Comma 6 5 3 2" xfId="2020" xr:uid="{00000000-0005-0000-0000-0000E3070000}"/>
    <cellStyle name="Comma 6 5 4" xfId="2021" xr:uid="{00000000-0005-0000-0000-0000E4070000}"/>
    <cellStyle name="Comma 6 5 4 2" xfId="2022" xr:uid="{00000000-0005-0000-0000-0000E5070000}"/>
    <cellStyle name="Comma 6 5 5" xfId="2023" xr:uid="{00000000-0005-0000-0000-0000E6070000}"/>
    <cellStyle name="Comma 6 5 6" xfId="2024" xr:uid="{00000000-0005-0000-0000-0000E7070000}"/>
    <cellStyle name="Comma 6 6" xfId="2025" xr:uid="{00000000-0005-0000-0000-0000E8070000}"/>
    <cellStyle name="Comma 6 6 2" xfId="2026" xr:uid="{00000000-0005-0000-0000-0000E9070000}"/>
    <cellStyle name="Comma 6 6 2 2" xfId="2027" xr:uid="{00000000-0005-0000-0000-0000EA070000}"/>
    <cellStyle name="Comma 6 6 3" xfId="2028" xr:uid="{00000000-0005-0000-0000-0000EB070000}"/>
    <cellStyle name="Comma 6 6 3 2" xfId="2029" xr:uid="{00000000-0005-0000-0000-0000EC070000}"/>
    <cellStyle name="Comma 6 6 4" xfId="2030" xr:uid="{00000000-0005-0000-0000-0000ED070000}"/>
    <cellStyle name="Comma 6 6 4 2" xfId="2031" xr:uid="{00000000-0005-0000-0000-0000EE070000}"/>
    <cellStyle name="Comma 6 6 5" xfId="2032" xr:uid="{00000000-0005-0000-0000-0000EF070000}"/>
    <cellStyle name="Comma 6 6 6" xfId="2033" xr:uid="{00000000-0005-0000-0000-0000F0070000}"/>
    <cellStyle name="Comma 6 7" xfId="2034" xr:uid="{00000000-0005-0000-0000-0000F1070000}"/>
    <cellStyle name="Comma 6 7 2" xfId="2035" xr:uid="{00000000-0005-0000-0000-0000F2070000}"/>
    <cellStyle name="Comma 6 7 2 2" xfId="2036" xr:uid="{00000000-0005-0000-0000-0000F3070000}"/>
    <cellStyle name="Comma 6 7 3" xfId="2037" xr:uid="{00000000-0005-0000-0000-0000F4070000}"/>
    <cellStyle name="Comma 6 7 3 2" xfId="2038" xr:uid="{00000000-0005-0000-0000-0000F5070000}"/>
    <cellStyle name="Comma 6 7 4" xfId="2039" xr:uid="{00000000-0005-0000-0000-0000F6070000}"/>
    <cellStyle name="Comma 6 7 4 2" xfId="2040" xr:uid="{00000000-0005-0000-0000-0000F7070000}"/>
    <cellStyle name="Comma 6 7 5" xfId="2041" xr:uid="{00000000-0005-0000-0000-0000F8070000}"/>
    <cellStyle name="Comma 6 7 6" xfId="2042" xr:uid="{00000000-0005-0000-0000-0000F9070000}"/>
    <cellStyle name="Comma 6 8" xfId="2043" xr:uid="{00000000-0005-0000-0000-0000FA070000}"/>
    <cellStyle name="Comma 6 8 2" xfId="2044" xr:uid="{00000000-0005-0000-0000-0000FB070000}"/>
    <cellStyle name="Comma 6 8 2 2" xfId="2045" xr:uid="{00000000-0005-0000-0000-0000FC070000}"/>
    <cellStyle name="Comma 6 8 3" xfId="2046" xr:uid="{00000000-0005-0000-0000-0000FD070000}"/>
    <cellStyle name="Comma 6 8 3 2" xfId="2047" xr:uid="{00000000-0005-0000-0000-0000FE070000}"/>
    <cellStyle name="Comma 6 8 4" xfId="2048" xr:uid="{00000000-0005-0000-0000-0000FF070000}"/>
    <cellStyle name="Comma 6 8 4 2" xfId="2049" xr:uid="{00000000-0005-0000-0000-000000080000}"/>
    <cellStyle name="Comma 6 8 5" xfId="2050" xr:uid="{00000000-0005-0000-0000-000001080000}"/>
    <cellStyle name="Comma 6 8 6" xfId="2051" xr:uid="{00000000-0005-0000-0000-000002080000}"/>
    <cellStyle name="Comma 6 9" xfId="2052" xr:uid="{00000000-0005-0000-0000-000003080000}"/>
    <cellStyle name="Comma 6 9 2" xfId="2053" xr:uid="{00000000-0005-0000-0000-000004080000}"/>
    <cellStyle name="Comma 6 9 2 2" xfId="2054" xr:uid="{00000000-0005-0000-0000-000005080000}"/>
    <cellStyle name="Comma 6 9 3" xfId="2055" xr:uid="{00000000-0005-0000-0000-000006080000}"/>
    <cellStyle name="Comma 6 9 3 2" xfId="2056" xr:uid="{00000000-0005-0000-0000-000007080000}"/>
    <cellStyle name="Comma 6 9 4" xfId="2057" xr:uid="{00000000-0005-0000-0000-000008080000}"/>
    <cellStyle name="Comma 6 9 4 2" xfId="2058" xr:uid="{00000000-0005-0000-0000-000009080000}"/>
    <cellStyle name="Comma 6 9 5" xfId="2059" xr:uid="{00000000-0005-0000-0000-00000A080000}"/>
    <cellStyle name="Comma 6 9 6" xfId="2060" xr:uid="{00000000-0005-0000-0000-00000B080000}"/>
    <cellStyle name="Comma 61" xfId="3839" xr:uid="{00000000-0005-0000-0000-00000C080000}"/>
    <cellStyle name="Comma 7" xfId="2061" xr:uid="{00000000-0005-0000-0000-00000D080000}"/>
    <cellStyle name="Comma 7 10" xfId="2062" xr:uid="{00000000-0005-0000-0000-00000E080000}"/>
    <cellStyle name="Comma 7 10 2" xfId="2063" xr:uid="{00000000-0005-0000-0000-00000F080000}"/>
    <cellStyle name="Comma 7 10 2 2" xfId="2064" xr:uid="{00000000-0005-0000-0000-000010080000}"/>
    <cellStyle name="Comma 7 10 3" xfId="2065" xr:uid="{00000000-0005-0000-0000-000011080000}"/>
    <cellStyle name="Comma 7 10 3 2" xfId="2066" xr:uid="{00000000-0005-0000-0000-000012080000}"/>
    <cellStyle name="Comma 7 10 4" xfId="2067" xr:uid="{00000000-0005-0000-0000-000013080000}"/>
    <cellStyle name="Comma 7 10 4 2" xfId="2068" xr:uid="{00000000-0005-0000-0000-000014080000}"/>
    <cellStyle name="Comma 7 10 5" xfId="2069" xr:uid="{00000000-0005-0000-0000-000015080000}"/>
    <cellStyle name="Comma 7 10 6" xfId="2070" xr:uid="{00000000-0005-0000-0000-000016080000}"/>
    <cellStyle name="Comma 7 11" xfId="2071" xr:uid="{00000000-0005-0000-0000-000017080000}"/>
    <cellStyle name="Comma 7 11 2" xfId="2072" xr:uid="{00000000-0005-0000-0000-000018080000}"/>
    <cellStyle name="Comma 7 11 2 2" xfId="2073" xr:uid="{00000000-0005-0000-0000-000019080000}"/>
    <cellStyle name="Comma 7 11 3" xfId="2074" xr:uid="{00000000-0005-0000-0000-00001A080000}"/>
    <cellStyle name="Comma 7 11 3 2" xfId="2075" xr:uid="{00000000-0005-0000-0000-00001B080000}"/>
    <cellStyle name="Comma 7 11 4" xfId="2076" xr:uid="{00000000-0005-0000-0000-00001C080000}"/>
    <cellStyle name="Comma 7 11 4 2" xfId="2077" xr:uid="{00000000-0005-0000-0000-00001D080000}"/>
    <cellStyle name="Comma 7 11 5" xfId="2078" xr:uid="{00000000-0005-0000-0000-00001E080000}"/>
    <cellStyle name="Comma 7 11 6" xfId="2079" xr:uid="{00000000-0005-0000-0000-00001F080000}"/>
    <cellStyle name="Comma 7 12" xfId="2080" xr:uid="{00000000-0005-0000-0000-000020080000}"/>
    <cellStyle name="Comma 7 12 2" xfId="2081" xr:uid="{00000000-0005-0000-0000-000021080000}"/>
    <cellStyle name="Comma 7 12 2 2" xfId="2082" xr:uid="{00000000-0005-0000-0000-000022080000}"/>
    <cellStyle name="Comma 7 12 3" xfId="2083" xr:uid="{00000000-0005-0000-0000-000023080000}"/>
    <cellStyle name="Comma 7 12 3 2" xfId="2084" xr:uid="{00000000-0005-0000-0000-000024080000}"/>
    <cellStyle name="Comma 7 12 4" xfId="2085" xr:uid="{00000000-0005-0000-0000-000025080000}"/>
    <cellStyle name="Comma 7 12 4 2" xfId="2086" xr:uid="{00000000-0005-0000-0000-000026080000}"/>
    <cellStyle name="Comma 7 12 5" xfId="2087" xr:uid="{00000000-0005-0000-0000-000027080000}"/>
    <cellStyle name="Comma 7 12 6" xfId="2088" xr:uid="{00000000-0005-0000-0000-000028080000}"/>
    <cellStyle name="Comma 7 13" xfId="2089" xr:uid="{00000000-0005-0000-0000-000029080000}"/>
    <cellStyle name="Comma 7 13 2" xfId="2090" xr:uid="{00000000-0005-0000-0000-00002A080000}"/>
    <cellStyle name="Comma 7 13 2 2" xfId="2091" xr:uid="{00000000-0005-0000-0000-00002B080000}"/>
    <cellStyle name="Comma 7 13 3" xfId="2092" xr:uid="{00000000-0005-0000-0000-00002C080000}"/>
    <cellStyle name="Comma 7 13 3 2" xfId="2093" xr:uid="{00000000-0005-0000-0000-00002D080000}"/>
    <cellStyle name="Comma 7 13 4" xfId="2094" xr:uid="{00000000-0005-0000-0000-00002E080000}"/>
    <cellStyle name="Comma 7 13 4 2" xfId="2095" xr:uid="{00000000-0005-0000-0000-00002F080000}"/>
    <cellStyle name="Comma 7 13 5" xfId="2096" xr:uid="{00000000-0005-0000-0000-000030080000}"/>
    <cellStyle name="Comma 7 13 6" xfId="2097" xr:uid="{00000000-0005-0000-0000-000031080000}"/>
    <cellStyle name="Comma 7 14" xfId="2098" xr:uid="{00000000-0005-0000-0000-000032080000}"/>
    <cellStyle name="Comma 7 14 2" xfId="2099" xr:uid="{00000000-0005-0000-0000-000033080000}"/>
    <cellStyle name="Comma 7 14 2 2" xfId="2100" xr:uid="{00000000-0005-0000-0000-000034080000}"/>
    <cellStyle name="Comma 7 14 3" xfId="2101" xr:uid="{00000000-0005-0000-0000-000035080000}"/>
    <cellStyle name="Comma 7 14 3 2" xfId="2102" xr:uid="{00000000-0005-0000-0000-000036080000}"/>
    <cellStyle name="Comma 7 14 4" xfId="2103" xr:uid="{00000000-0005-0000-0000-000037080000}"/>
    <cellStyle name="Comma 7 14 4 2" xfId="2104" xr:uid="{00000000-0005-0000-0000-000038080000}"/>
    <cellStyle name="Comma 7 14 5" xfId="2105" xr:uid="{00000000-0005-0000-0000-000039080000}"/>
    <cellStyle name="Comma 7 14 6" xfId="2106" xr:uid="{00000000-0005-0000-0000-00003A080000}"/>
    <cellStyle name="Comma 7 15" xfId="2107" xr:uid="{00000000-0005-0000-0000-00003B080000}"/>
    <cellStyle name="Comma 7 15 2" xfId="2108" xr:uid="{00000000-0005-0000-0000-00003C080000}"/>
    <cellStyle name="Comma 7 15 2 2" xfId="2109" xr:uid="{00000000-0005-0000-0000-00003D080000}"/>
    <cellStyle name="Comma 7 15 3" xfId="2110" xr:uid="{00000000-0005-0000-0000-00003E080000}"/>
    <cellStyle name="Comma 7 15 3 2" xfId="2111" xr:uid="{00000000-0005-0000-0000-00003F080000}"/>
    <cellStyle name="Comma 7 15 4" xfId="2112" xr:uid="{00000000-0005-0000-0000-000040080000}"/>
    <cellStyle name="Comma 7 15 4 2" xfId="2113" xr:uid="{00000000-0005-0000-0000-000041080000}"/>
    <cellStyle name="Comma 7 15 5" xfId="2114" xr:uid="{00000000-0005-0000-0000-000042080000}"/>
    <cellStyle name="Comma 7 15 6" xfId="2115" xr:uid="{00000000-0005-0000-0000-000043080000}"/>
    <cellStyle name="Comma 7 16" xfId="2116" xr:uid="{00000000-0005-0000-0000-000044080000}"/>
    <cellStyle name="Comma 7 16 2" xfId="2117" xr:uid="{00000000-0005-0000-0000-000045080000}"/>
    <cellStyle name="Comma 7 16 2 2" xfId="2118" xr:uid="{00000000-0005-0000-0000-000046080000}"/>
    <cellStyle name="Comma 7 16 3" xfId="2119" xr:uid="{00000000-0005-0000-0000-000047080000}"/>
    <cellStyle name="Comma 7 16 3 2" xfId="2120" xr:uid="{00000000-0005-0000-0000-000048080000}"/>
    <cellStyle name="Comma 7 16 4" xfId="2121" xr:uid="{00000000-0005-0000-0000-000049080000}"/>
    <cellStyle name="Comma 7 16 4 2" xfId="2122" xr:uid="{00000000-0005-0000-0000-00004A080000}"/>
    <cellStyle name="Comma 7 16 5" xfId="2123" xr:uid="{00000000-0005-0000-0000-00004B080000}"/>
    <cellStyle name="Comma 7 16 6" xfId="2124" xr:uid="{00000000-0005-0000-0000-00004C080000}"/>
    <cellStyle name="Comma 7 17" xfId="2125" xr:uid="{00000000-0005-0000-0000-00004D080000}"/>
    <cellStyle name="Comma 7 17 2" xfId="2126" xr:uid="{00000000-0005-0000-0000-00004E080000}"/>
    <cellStyle name="Comma 7 17 2 2" xfId="2127" xr:uid="{00000000-0005-0000-0000-00004F080000}"/>
    <cellStyle name="Comma 7 17 3" xfId="2128" xr:uid="{00000000-0005-0000-0000-000050080000}"/>
    <cellStyle name="Comma 7 17 3 2" xfId="2129" xr:uid="{00000000-0005-0000-0000-000051080000}"/>
    <cellStyle name="Comma 7 17 4" xfId="2130" xr:uid="{00000000-0005-0000-0000-000052080000}"/>
    <cellStyle name="Comma 7 17 4 2" xfId="2131" xr:uid="{00000000-0005-0000-0000-000053080000}"/>
    <cellStyle name="Comma 7 17 5" xfId="2132" xr:uid="{00000000-0005-0000-0000-000054080000}"/>
    <cellStyle name="Comma 7 17 6" xfId="2133" xr:uid="{00000000-0005-0000-0000-000055080000}"/>
    <cellStyle name="Comma 7 18" xfId="2134" xr:uid="{00000000-0005-0000-0000-000056080000}"/>
    <cellStyle name="Comma 7 18 2" xfId="2135" xr:uid="{00000000-0005-0000-0000-000057080000}"/>
    <cellStyle name="Comma 7 18 2 2" xfId="2136" xr:uid="{00000000-0005-0000-0000-000058080000}"/>
    <cellStyle name="Comma 7 18 3" xfId="2137" xr:uid="{00000000-0005-0000-0000-000059080000}"/>
    <cellStyle name="Comma 7 18 3 2" xfId="2138" xr:uid="{00000000-0005-0000-0000-00005A080000}"/>
    <cellStyle name="Comma 7 18 4" xfId="2139" xr:uid="{00000000-0005-0000-0000-00005B080000}"/>
    <cellStyle name="Comma 7 18 4 2" xfId="2140" xr:uid="{00000000-0005-0000-0000-00005C080000}"/>
    <cellStyle name="Comma 7 18 5" xfId="2141" xr:uid="{00000000-0005-0000-0000-00005D080000}"/>
    <cellStyle name="Comma 7 18 6" xfId="2142" xr:uid="{00000000-0005-0000-0000-00005E080000}"/>
    <cellStyle name="Comma 7 19" xfId="2143" xr:uid="{00000000-0005-0000-0000-00005F080000}"/>
    <cellStyle name="Comma 7 19 2" xfId="2144" xr:uid="{00000000-0005-0000-0000-000060080000}"/>
    <cellStyle name="Comma 7 19 2 2" xfId="2145" xr:uid="{00000000-0005-0000-0000-000061080000}"/>
    <cellStyle name="Comma 7 19 3" xfId="2146" xr:uid="{00000000-0005-0000-0000-000062080000}"/>
    <cellStyle name="Comma 7 19 3 2" xfId="2147" xr:uid="{00000000-0005-0000-0000-000063080000}"/>
    <cellStyle name="Comma 7 19 4" xfId="2148" xr:uid="{00000000-0005-0000-0000-000064080000}"/>
    <cellStyle name="Comma 7 19 4 2" xfId="2149" xr:uid="{00000000-0005-0000-0000-000065080000}"/>
    <cellStyle name="Comma 7 19 5" xfId="2150" xr:uid="{00000000-0005-0000-0000-000066080000}"/>
    <cellStyle name="Comma 7 19 6" xfId="2151" xr:uid="{00000000-0005-0000-0000-000067080000}"/>
    <cellStyle name="Comma 7 2" xfId="2152" xr:uid="{00000000-0005-0000-0000-000068080000}"/>
    <cellStyle name="Comma 7 2 2" xfId="2153" xr:uid="{00000000-0005-0000-0000-000069080000}"/>
    <cellStyle name="Comma 7 2 2 2" xfId="2154" xr:uid="{00000000-0005-0000-0000-00006A080000}"/>
    <cellStyle name="Comma 7 2 2 2 2" xfId="2155" xr:uid="{00000000-0005-0000-0000-00006B080000}"/>
    <cellStyle name="Comma 7 2 2 2 2 2" xfId="2156" xr:uid="{00000000-0005-0000-0000-00006C080000}"/>
    <cellStyle name="Comma 7 2 2 2 3" xfId="2157" xr:uid="{00000000-0005-0000-0000-00006D080000}"/>
    <cellStyle name="Comma 7 2 2 2 3 2" xfId="2158" xr:uid="{00000000-0005-0000-0000-00006E080000}"/>
    <cellStyle name="Comma 7 2 2 2 4" xfId="2159" xr:uid="{00000000-0005-0000-0000-00006F080000}"/>
    <cellStyle name="Comma 7 2 2 2 4 2" xfId="2160" xr:uid="{00000000-0005-0000-0000-000070080000}"/>
    <cellStyle name="Comma 7 2 2 2 5" xfId="2161" xr:uid="{00000000-0005-0000-0000-000071080000}"/>
    <cellStyle name="Comma 7 2 2 2 6" xfId="2162" xr:uid="{00000000-0005-0000-0000-000072080000}"/>
    <cellStyle name="Comma 7 2 2 3" xfId="2163" xr:uid="{00000000-0005-0000-0000-000073080000}"/>
    <cellStyle name="Comma 7 2 2 3 2" xfId="2164" xr:uid="{00000000-0005-0000-0000-000074080000}"/>
    <cellStyle name="Comma 7 2 2 4" xfId="2165" xr:uid="{00000000-0005-0000-0000-000075080000}"/>
    <cellStyle name="Comma 7 2 3" xfId="2166" xr:uid="{00000000-0005-0000-0000-000076080000}"/>
    <cellStyle name="Comma 7 2 3 2" xfId="2167" xr:uid="{00000000-0005-0000-0000-000077080000}"/>
    <cellStyle name="Comma 7 2 3 2 2" xfId="2168" xr:uid="{00000000-0005-0000-0000-000078080000}"/>
    <cellStyle name="Comma 7 2 3 3" xfId="2169" xr:uid="{00000000-0005-0000-0000-000079080000}"/>
    <cellStyle name="Comma 7 2 3 3 2" xfId="2170" xr:uid="{00000000-0005-0000-0000-00007A080000}"/>
    <cellStyle name="Comma 7 2 3 4" xfId="2171" xr:uid="{00000000-0005-0000-0000-00007B080000}"/>
    <cellStyle name="Comma 7 2 3 4 2" xfId="2172" xr:uid="{00000000-0005-0000-0000-00007C080000}"/>
    <cellStyle name="Comma 7 2 3 5" xfId="2173" xr:uid="{00000000-0005-0000-0000-00007D080000}"/>
    <cellStyle name="Comma 7 2 3 6" xfId="2174" xr:uid="{00000000-0005-0000-0000-00007E080000}"/>
    <cellStyle name="Comma 7 2 4" xfId="2175" xr:uid="{00000000-0005-0000-0000-00007F080000}"/>
    <cellStyle name="Comma 7 2 4 2" xfId="2176" xr:uid="{00000000-0005-0000-0000-000080080000}"/>
    <cellStyle name="Comma 7 2 5" xfId="2177" xr:uid="{00000000-0005-0000-0000-000081080000}"/>
    <cellStyle name="Comma 7 2 5 2" xfId="2178" xr:uid="{00000000-0005-0000-0000-000082080000}"/>
    <cellStyle name="Comma 7 2 6" xfId="2179" xr:uid="{00000000-0005-0000-0000-000083080000}"/>
    <cellStyle name="Comma 7 2 6 2" xfId="2180" xr:uid="{00000000-0005-0000-0000-000084080000}"/>
    <cellStyle name="Comma 7 2 7" xfId="2181" xr:uid="{00000000-0005-0000-0000-000085080000}"/>
    <cellStyle name="Comma 7 2 8" xfId="2182" xr:uid="{00000000-0005-0000-0000-000086080000}"/>
    <cellStyle name="Comma 7 2_PRE-BUILTQ1-54" xfId="2183" xr:uid="{00000000-0005-0000-0000-000087080000}"/>
    <cellStyle name="Comma 7 20" xfId="2184" xr:uid="{00000000-0005-0000-0000-000088080000}"/>
    <cellStyle name="Comma 7 20 2" xfId="2185" xr:uid="{00000000-0005-0000-0000-000089080000}"/>
    <cellStyle name="Comma 7 20 2 2" xfId="2186" xr:uid="{00000000-0005-0000-0000-00008A080000}"/>
    <cellStyle name="Comma 7 20 3" xfId="2187" xr:uid="{00000000-0005-0000-0000-00008B080000}"/>
    <cellStyle name="Comma 7 20 3 2" xfId="2188" xr:uid="{00000000-0005-0000-0000-00008C080000}"/>
    <cellStyle name="Comma 7 20 4" xfId="2189" xr:uid="{00000000-0005-0000-0000-00008D080000}"/>
    <cellStyle name="Comma 7 20 4 2" xfId="2190" xr:uid="{00000000-0005-0000-0000-00008E080000}"/>
    <cellStyle name="Comma 7 20 5" xfId="2191" xr:uid="{00000000-0005-0000-0000-00008F080000}"/>
    <cellStyle name="Comma 7 20 6" xfId="2192" xr:uid="{00000000-0005-0000-0000-000090080000}"/>
    <cellStyle name="Comma 7 21" xfId="2193" xr:uid="{00000000-0005-0000-0000-000091080000}"/>
    <cellStyle name="Comma 7 21 2" xfId="2194" xr:uid="{00000000-0005-0000-0000-000092080000}"/>
    <cellStyle name="Comma 7 21 2 2" xfId="2195" xr:uid="{00000000-0005-0000-0000-000093080000}"/>
    <cellStyle name="Comma 7 21 3" xfId="2196" xr:uid="{00000000-0005-0000-0000-000094080000}"/>
    <cellStyle name="Comma 7 21 3 2" xfId="2197" xr:uid="{00000000-0005-0000-0000-000095080000}"/>
    <cellStyle name="Comma 7 21 4" xfId="2198" xr:uid="{00000000-0005-0000-0000-000096080000}"/>
    <cellStyle name="Comma 7 21 4 2" xfId="2199" xr:uid="{00000000-0005-0000-0000-000097080000}"/>
    <cellStyle name="Comma 7 21 5" xfId="2200" xr:uid="{00000000-0005-0000-0000-000098080000}"/>
    <cellStyle name="Comma 7 21 6" xfId="2201" xr:uid="{00000000-0005-0000-0000-000099080000}"/>
    <cellStyle name="Comma 7 22" xfId="2202" xr:uid="{00000000-0005-0000-0000-00009A080000}"/>
    <cellStyle name="Comma 7 22 2" xfId="2203" xr:uid="{00000000-0005-0000-0000-00009B080000}"/>
    <cellStyle name="Comma 7 22 2 2" xfId="2204" xr:uid="{00000000-0005-0000-0000-00009C080000}"/>
    <cellStyle name="Comma 7 22 3" xfId="2205" xr:uid="{00000000-0005-0000-0000-00009D080000}"/>
    <cellStyle name="Comma 7 22 3 2" xfId="2206" xr:uid="{00000000-0005-0000-0000-00009E080000}"/>
    <cellStyle name="Comma 7 22 4" xfId="2207" xr:uid="{00000000-0005-0000-0000-00009F080000}"/>
    <cellStyle name="Comma 7 22 4 2" xfId="2208" xr:uid="{00000000-0005-0000-0000-0000A0080000}"/>
    <cellStyle name="Comma 7 22 5" xfId="2209" xr:uid="{00000000-0005-0000-0000-0000A1080000}"/>
    <cellStyle name="Comma 7 22 6" xfId="2210" xr:uid="{00000000-0005-0000-0000-0000A2080000}"/>
    <cellStyle name="Comma 7 23" xfId="2211" xr:uid="{00000000-0005-0000-0000-0000A3080000}"/>
    <cellStyle name="Comma 7 23 2" xfId="2212" xr:uid="{00000000-0005-0000-0000-0000A4080000}"/>
    <cellStyle name="Comma 7 24" xfId="2213" xr:uid="{00000000-0005-0000-0000-0000A5080000}"/>
    <cellStyle name="Comma 7 24 2" xfId="2214" xr:uid="{00000000-0005-0000-0000-0000A6080000}"/>
    <cellStyle name="Comma 7 25" xfId="2215" xr:uid="{00000000-0005-0000-0000-0000A7080000}"/>
    <cellStyle name="Comma 7 25 2" xfId="2216" xr:uid="{00000000-0005-0000-0000-0000A8080000}"/>
    <cellStyle name="Comma 7 26" xfId="2217" xr:uid="{00000000-0005-0000-0000-0000A9080000}"/>
    <cellStyle name="Comma 7 27" xfId="2218" xr:uid="{00000000-0005-0000-0000-0000AA080000}"/>
    <cellStyle name="Comma 7 3" xfId="2219" xr:uid="{00000000-0005-0000-0000-0000AB080000}"/>
    <cellStyle name="Comma 7 3 2" xfId="2220" xr:uid="{00000000-0005-0000-0000-0000AC080000}"/>
    <cellStyle name="Comma 7 3 2 2" xfId="2221" xr:uid="{00000000-0005-0000-0000-0000AD080000}"/>
    <cellStyle name="Comma 7 3 3" xfId="2222" xr:uid="{00000000-0005-0000-0000-0000AE080000}"/>
    <cellStyle name="Comma 7 3 3 2" xfId="2223" xr:uid="{00000000-0005-0000-0000-0000AF080000}"/>
    <cellStyle name="Comma 7 3 4" xfId="2224" xr:uid="{00000000-0005-0000-0000-0000B0080000}"/>
    <cellStyle name="Comma 7 3 4 2" xfId="2225" xr:uid="{00000000-0005-0000-0000-0000B1080000}"/>
    <cellStyle name="Comma 7 3 5" xfId="2226" xr:uid="{00000000-0005-0000-0000-0000B2080000}"/>
    <cellStyle name="Comma 7 3 6" xfId="2227" xr:uid="{00000000-0005-0000-0000-0000B3080000}"/>
    <cellStyle name="Comma 7 4" xfId="2228" xr:uid="{00000000-0005-0000-0000-0000B4080000}"/>
    <cellStyle name="Comma 7 4 2" xfId="2229" xr:uid="{00000000-0005-0000-0000-0000B5080000}"/>
    <cellStyle name="Comma 7 4 2 2" xfId="2230" xr:uid="{00000000-0005-0000-0000-0000B6080000}"/>
    <cellStyle name="Comma 7 4 3" xfId="2231" xr:uid="{00000000-0005-0000-0000-0000B7080000}"/>
    <cellStyle name="Comma 7 4 3 2" xfId="2232" xr:uid="{00000000-0005-0000-0000-0000B8080000}"/>
    <cellStyle name="Comma 7 4 4" xfId="2233" xr:uid="{00000000-0005-0000-0000-0000B9080000}"/>
    <cellStyle name="Comma 7 4 4 2" xfId="2234" xr:uid="{00000000-0005-0000-0000-0000BA080000}"/>
    <cellStyle name="Comma 7 4 5" xfId="2235" xr:uid="{00000000-0005-0000-0000-0000BB080000}"/>
    <cellStyle name="Comma 7 4 6" xfId="2236" xr:uid="{00000000-0005-0000-0000-0000BC080000}"/>
    <cellStyle name="Comma 7 5" xfId="2237" xr:uid="{00000000-0005-0000-0000-0000BD080000}"/>
    <cellStyle name="Comma 7 5 2" xfId="2238" xr:uid="{00000000-0005-0000-0000-0000BE080000}"/>
    <cellStyle name="Comma 7 5 2 2" xfId="2239" xr:uid="{00000000-0005-0000-0000-0000BF080000}"/>
    <cellStyle name="Comma 7 5 3" xfId="2240" xr:uid="{00000000-0005-0000-0000-0000C0080000}"/>
    <cellStyle name="Comma 7 5 3 2" xfId="2241" xr:uid="{00000000-0005-0000-0000-0000C1080000}"/>
    <cellStyle name="Comma 7 5 4" xfId="2242" xr:uid="{00000000-0005-0000-0000-0000C2080000}"/>
    <cellStyle name="Comma 7 5 4 2" xfId="2243" xr:uid="{00000000-0005-0000-0000-0000C3080000}"/>
    <cellStyle name="Comma 7 5 5" xfId="2244" xr:uid="{00000000-0005-0000-0000-0000C4080000}"/>
    <cellStyle name="Comma 7 5 6" xfId="2245" xr:uid="{00000000-0005-0000-0000-0000C5080000}"/>
    <cellStyle name="Comma 7 6" xfId="2246" xr:uid="{00000000-0005-0000-0000-0000C6080000}"/>
    <cellStyle name="Comma 7 6 2" xfId="2247" xr:uid="{00000000-0005-0000-0000-0000C7080000}"/>
    <cellStyle name="Comma 7 6 2 2" xfId="2248" xr:uid="{00000000-0005-0000-0000-0000C8080000}"/>
    <cellStyle name="Comma 7 6 3" xfId="2249" xr:uid="{00000000-0005-0000-0000-0000C9080000}"/>
    <cellStyle name="Comma 7 6 3 2" xfId="2250" xr:uid="{00000000-0005-0000-0000-0000CA080000}"/>
    <cellStyle name="Comma 7 6 4" xfId="2251" xr:uid="{00000000-0005-0000-0000-0000CB080000}"/>
    <cellStyle name="Comma 7 6 4 2" xfId="2252" xr:uid="{00000000-0005-0000-0000-0000CC080000}"/>
    <cellStyle name="Comma 7 6 5" xfId="2253" xr:uid="{00000000-0005-0000-0000-0000CD080000}"/>
    <cellStyle name="Comma 7 6 6" xfId="2254" xr:uid="{00000000-0005-0000-0000-0000CE080000}"/>
    <cellStyle name="Comma 7 7" xfId="2255" xr:uid="{00000000-0005-0000-0000-0000CF080000}"/>
    <cellStyle name="Comma 7 7 2" xfId="2256" xr:uid="{00000000-0005-0000-0000-0000D0080000}"/>
    <cellStyle name="Comma 7 7 2 2" xfId="2257" xr:uid="{00000000-0005-0000-0000-0000D1080000}"/>
    <cellStyle name="Comma 7 7 3" xfId="2258" xr:uid="{00000000-0005-0000-0000-0000D2080000}"/>
    <cellStyle name="Comma 7 7 3 2" xfId="2259" xr:uid="{00000000-0005-0000-0000-0000D3080000}"/>
    <cellStyle name="Comma 7 7 4" xfId="2260" xr:uid="{00000000-0005-0000-0000-0000D4080000}"/>
    <cellStyle name="Comma 7 7 4 2" xfId="2261" xr:uid="{00000000-0005-0000-0000-0000D5080000}"/>
    <cellStyle name="Comma 7 7 5" xfId="2262" xr:uid="{00000000-0005-0000-0000-0000D6080000}"/>
    <cellStyle name="Comma 7 7 6" xfId="2263" xr:uid="{00000000-0005-0000-0000-0000D7080000}"/>
    <cellStyle name="Comma 7 8" xfId="2264" xr:uid="{00000000-0005-0000-0000-0000D8080000}"/>
    <cellStyle name="Comma 7 8 2" xfId="2265" xr:uid="{00000000-0005-0000-0000-0000D9080000}"/>
    <cellStyle name="Comma 7 8 2 2" xfId="2266" xr:uid="{00000000-0005-0000-0000-0000DA080000}"/>
    <cellStyle name="Comma 7 8 3" xfId="2267" xr:uid="{00000000-0005-0000-0000-0000DB080000}"/>
    <cellStyle name="Comma 7 8 3 2" xfId="2268" xr:uid="{00000000-0005-0000-0000-0000DC080000}"/>
    <cellStyle name="Comma 7 8 4" xfId="2269" xr:uid="{00000000-0005-0000-0000-0000DD080000}"/>
    <cellStyle name="Comma 7 8 4 2" xfId="2270" xr:uid="{00000000-0005-0000-0000-0000DE080000}"/>
    <cellStyle name="Comma 7 8 5" xfId="2271" xr:uid="{00000000-0005-0000-0000-0000DF080000}"/>
    <cellStyle name="Comma 7 8 6" xfId="2272" xr:uid="{00000000-0005-0000-0000-0000E0080000}"/>
    <cellStyle name="Comma 7 9" xfId="2273" xr:uid="{00000000-0005-0000-0000-0000E1080000}"/>
    <cellStyle name="Comma 7 9 2" xfId="2274" xr:uid="{00000000-0005-0000-0000-0000E2080000}"/>
    <cellStyle name="Comma 7 9 2 2" xfId="2275" xr:uid="{00000000-0005-0000-0000-0000E3080000}"/>
    <cellStyle name="Comma 7 9 3" xfId="2276" xr:uid="{00000000-0005-0000-0000-0000E4080000}"/>
    <cellStyle name="Comma 7 9 3 2" xfId="2277" xr:uid="{00000000-0005-0000-0000-0000E5080000}"/>
    <cellStyle name="Comma 7 9 4" xfId="2278" xr:uid="{00000000-0005-0000-0000-0000E6080000}"/>
    <cellStyle name="Comma 7 9 4 2" xfId="2279" xr:uid="{00000000-0005-0000-0000-0000E7080000}"/>
    <cellStyle name="Comma 7 9 5" xfId="2280" xr:uid="{00000000-0005-0000-0000-0000E8080000}"/>
    <cellStyle name="Comma 7 9 6" xfId="2281" xr:uid="{00000000-0005-0000-0000-0000E9080000}"/>
    <cellStyle name="Comma 7_PRE-BUILTQ1-54" xfId="2282" xr:uid="{00000000-0005-0000-0000-0000EA080000}"/>
    <cellStyle name="Comma 8" xfId="2283" xr:uid="{00000000-0005-0000-0000-0000EB080000}"/>
    <cellStyle name="Comma 8 10" xfId="2284" xr:uid="{00000000-0005-0000-0000-0000EC080000}"/>
    <cellStyle name="Comma 8 10 2" xfId="2285" xr:uid="{00000000-0005-0000-0000-0000ED080000}"/>
    <cellStyle name="Comma 8 10 2 2" xfId="2286" xr:uid="{00000000-0005-0000-0000-0000EE080000}"/>
    <cellStyle name="Comma 8 10 3" xfId="2287" xr:uid="{00000000-0005-0000-0000-0000EF080000}"/>
    <cellStyle name="Comma 8 10 3 2" xfId="2288" xr:uid="{00000000-0005-0000-0000-0000F0080000}"/>
    <cellStyle name="Comma 8 10 4" xfId="2289" xr:uid="{00000000-0005-0000-0000-0000F1080000}"/>
    <cellStyle name="Comma 8 10 4 2" xfId="2290" xr:uid="{00000000-0005-0000-0000-0000F2080000}"/>
    <cellStyle name="Comma 8 10 5" xfId="2291" xr:uid="{00000000-0005-0000-0000-0000F3080000}"/>
    <cellStyle name="Comma 8 10 6" xfId="2292" xr:uid="{00000000-0005-0000-0000-0000F4080000}"/>
    <cellStyle name="Comma 8 11" xfId="2293" xr:uid="{00000000-0005-0000-0000-0000F5080000}"/>
    <cellStyle name="Comma 8 11 2" xfId="2294" xr:uid="{00000000-0005-0000-0000-0000F6080000}"/>
    <cellStyle name="Comma 8 11 2 2" xfId="2295" xr:uid="{00000000-0005-0000-0000-0000F7080000}"/>
    <cellStyle name="Comma 8 11 3" xfId="2296" xr:uid="{00000000-0005-0000-0000-0000F8080000}"/>
    <cellStyle name="Comma 8 11 3 2" xfId="2297" xr:uid="{00000000-0005-0000-0000-0000F9080000}"/>
    <cellStyle name="Comma 8 11 4" xfId="2298" xr:uid="{00000000-0005-0000-0000-0000FA080000}"/>
    <cellStyle name="Comma 8 11 4 2" xfId="2299" xr:uid="{00000000-0005-0000-0000-0000FB080000}"/>
    <cellStyle name="Comma 8 11 5" xfId="2300" xr:uid="{00000000-0005-0000-0000-0000FC080000}"/>
    <cellStyle name="Comma 8 11 6" xfId="2301" xr:uid="{00000000-0005-0000-0000-0000FD080000}"/>
    <cellStyle name="Comma 8 12" xfId="2302" xr:uid="{00000000-0005-0000-0000-0000FE080000}"/>
    <cellStyle name="Comma 8 12 2" xfId="2303" xr:uid="{00000000-0005-0000-0000-0000FF080000}"/>
    <cellStyle name="Comma 8 12 2 2" xfId="2304" xr:uid="{00000000-0005-0000-0000-000000090000}"/>
    <cellStyle name="Comma 8 12 3" xfId="2305" xr:uid="{00000000-0005-0000-0000-000001090000}"/>
    <cellStyle name="Comma 8 12 3 2" xfId="2306" xr:uid="{00000000-0005-0000-0000-000002090000}"/>
    <cellStyle name="Comma 8 12 4" xfId="2307" xr:uid="{00000000-0005-0000-0000-000003090000}"/>
    <cellStyle name="Comma 8 12 4 2" xfId="2308" xr:uid="{00000000-0005-0000-0000-000004090000}"/>
    <cellStyle name="Comma 8 12 5" xfId="2309" xr:uid="{00000000-0005-0000-0000-000005090000}"/>
    <cellStyle name="Comma 8 12 6" xfId="2310" xr:uid="{00000000-0005-0000-0000-000006090000}"/>
    <cellStyle name="Comma 8 13" xfId="2311" xr:uid="{00000000-0005-0000-0000-000007090000}"/>
    <cellStyle name="Comma 8 13 2" xfId="2312" xr:uid="{00000000-0005-0000-0000-000008090000}"/>
    <cellStyle name="Comma 8 13 2 2" xfId="2313" xr:uid="{00000000-0005-0000-0000-000009090000}"/>
    <cellStyle name="Comma 8 13 3" xfId="2314" xr:uid="{00000000-0005-0000-0000-00000A090000}"/>
    <cellStyle name="Comma 8 13 3 2" xfId="2315" xr:uid="{00000000-0005-0000-0000-00000B090000}"/>
    <cellStyle name="Comma 8 13 4" xfId="2316" xr:uid="{00000000-0005-0000-0000-00000C090000}"/>
    <cellStyle name="Comma 8 13 4 2" xfId="2317" xr:uid="{00000000-0005-0000-0000-00000D090000}"/>
    <cellStyle name="Comma 8 13 5" xfId="2318" xr:uid="{00000000-0005-0000-0000-00000E090000}"/>
    <cellStyle name="Comma 8 13 6" xfId="2319" xr:uid="{00000000-0005-0000-0000-00000F090000}"/>
    <cellStyle name="Comma 8 14" xfId="2320" xr:uid="{00000000-0005-0000-0000-000010090000}"/>
    <cellStyle name="Comma 8 14 2" xfId="2321" xr:uid="{00000000-0005-0000-0000-000011090000}"/>
    <cellStyle name="Comma 8 14 2 2" xfId="2322" xr:uid="{00000000-0005-0000-0000-000012090000}"/>
    <cellStyle name="Comma 8 14 3" xfId="2323" xr:uid="{00000000-0005-0000-0000-000013090000}"/>
    <cellStyle name="Comma 8 14 3 2" xfId="2324" xr:uid="{00000000-0005-0000-0000-000014090000}"/>
    <cellStyle name="Comma 8 14 4" xfId="2325" xr:uid="{00000000-0005-0000-0000-000015090000}"/>
    <cellStyle name="Comma 8 14 4 2" xfId="2326" xr:uid="{00000000-0005-0000-0000-000016090000}"/>
    <cellStyle name="Comma 8 14 5" xfId="2327" xr:uid="{00000000-0005-0000-0000-000017090000}"/>
    <cellStyle name="Comma 8 14 6" xfId="2328" xr:uid="{00000000-0005-0000-0000-000018090000}"/>
    <cellStyle name="Comma 8 15" xfId="2329" xr:uid="{00000000-0005-0000-0000-000019090000}"/>
    <cellStyle name="Comma 8 15 2" xfId="2330" xr:uid="{00000000-0005-0000-0000-00001A090000}"/>
    <cellStyle name="Comma 8 15 2 2" xfId="2331" xr:uid="{00000000-0005-0000-0000-00001B090000}"/>
    <cellStyle name="Comma 8 15 3" xfId="2332" xr:uid="{00000000-0005-0000-0000-00001C090000}"/>
    <cellStyle name="Comma 8 15 3 2" xfId="2333" xr:uid="{00000000-0005-0000-0000-00001D090000}"/>
    <cellStyle name="Comma 8 15 4" xfId="2334" xr:uid="{00000000-0005-0000-0000-00001E090000}"/>
    <cellStyle name="Comma 8 15 4 2" xfId="2335" xr:uid="{00000000-0005-0000-0000-00001F090000}"/>
    <cellStyle name="Comma 8 15 5" xfId="2336" xr:uid="{00000000-0005-0000-0000-000020090000}"/>
    <cellStyle name="Comma 8 15 6" xfId="2337" xr:uid="{00000000-0005-0000-0000-000021090000}"/>
    <cellStyle name="Comma 8 16" xfId="2338" xr:uid="{00000000-0005-0000-0000-000022090000}"/>
    <cellStyle name="Comma 8 16 2" xfId="2339" xr:uid="{00000000-0005-0000-0000-000023090000}"/>
    <cellStyle name="Comma 8 16 2 2" xfId="2340" xr:uid="{00000000-0005-0000-0000-000024090000}"/>
    <cellStyle name="Comma 8 16 3" xfId="2341" xr:uid="{00000000-0005-0000-0000-000025090000}"/>
    <cellStyle name="Comma 8 16 3 2" xfId="2342" xr:uid="{00000000-0005-0000-0000-000026090000}"/>
    <cellStyle name="Comma 8 16 4" xfId="2343" xr:uid="{00000000-0005-0000-0000-000027090000}"/>
    <cellStyle name="Comma 8 16 4 2" xfId="2344" xr:uid="{00000000-0005-0000-0000-000028090000}"/>
    <cellStyle name="Comma 8 16 5" xfId="2345" xr:uid="{00000000-0005-0000-0000-000029090000}"/>
    <cellStyle name="Comma 8 16 6" xfId="2346" xr:uid="{00000000-0005-0000-0000-00002A090000}"/>
    <cellStyle name="Comma 8 17" xfId="2347" xr:uid="{00000000-0005-0000-0000-00002B090000}"/>
    <cellStyle name="Comma 8 17 2" xfId="2348" xr:uid="{00000000-0005-0000-0000-00002C090000}"/>
    <cellStyle name="Comma 8 17 2 2" xfId="2349" xr:uid="{00000000-0005-0000-0000-00002D090000}"/>
    <cellStyle name="Comma 8 17 3" xfId="2350" xr:uid="{00000000-0005-0000-0000-00002E090000}"/>
    <cellStyle name="Comma 8 17 3 2" xfId="2351" xr:uid="{00000000-0005-0000-0000-00002F090000}"/>
    <cellStyle name="Comma 8 17 4" xfId="2352" xr:uid="{00000000-0005-0000-0000-000030090000}"/>
    <cellStyle name="Comma 8 17 4 2" xfId="2353" xr:uid="{00000000-0005-0000-0000-000031090000}"/>
    <cellStyle name="Comma 8 17 5" xfId="2354" xr:uid="{00000000-0005-0000-0000-000032090000}"/>
    <cellStyle name="Comma 8 17 6" xfId="2355" xr:uid="{00000000-0005-0000-0000-000033090000}"/>
    <cellStyle name="Comma 8 18" xfId="2356" xr:uid="{00000000-0005-0000-0000-000034090000}"/>
    <cellStyle name="Comma 8 18 2" xfId="2357" xr:uid="{00000000-0005-0000-0000-000035090000}"/>
    <cellStyle name="Comma 8 18 2 2" xfId="2358" xr:uid="{00000000-0005-0000-0000-000036090000}"/>
    <cellStyle name="Comma 8 18 3" xfId="2359" xr:uid="{00000000-0005-0000-0000-000037090000}"/>
    <cellStyle name="Comma 8 18 3 2" xfId="2360" xr:uid="{00000000-0005-0000-0000-000038090000}"/>
    <cellStyle name="Comma 8 18 4" xfId="2361" xr:uid="{00000000-0005-0000-0000-000039090000}"/>
    <cellStyle name="Comma 8 18 4 2" xfId="2362" xr:uid="{00000000-0005-0000-0000-00003A090000}"/>
    <cellStyle name="Comma 8 18 5" xfId="2363" xr:uid="{00000000-0005-0000-0000-00003B090000}"/>
    <cellStyle name="Comma 8 18 6" xfId="2364" xr:uid="{00000000-0005-0000-0000-00003C090000}"/>
    <cellStyle name="Comma 8 19" xfId="2365" xr:uid="{00000000-0005-0000-0000-00003D090000}"/>
    <cellStyle name="Comma 8 19 2" xfId="2366" xr:uid="{00000000-0005-0000-0000-00003E090000}"/>
    <cellStyle name="Comma 8 19 2 2" xfId="2367" xr:uid="{00000000-0005-0000-0000-00003F090000}"/>
    <cellStyle name="Comma 8 19 3" xfId="2368" xr:uid="{00000000-0005-0000-0000-000040090000}"/>
    <cellStyle name="Comma 8 19 3 2" xfId="2369" xr:uid="{00000000-0005-0000-0000-000041090000}"/>
    <cellStyle name="Comma 8 19 4" xfId="2370" xr:uid="{00000000-0005-0000-0000-000042090000}"/>
    <cellStyle name="Comma 8 19 4 2" xfId="2371" xr:uid="{00000000-0005-0000-0000-000043090000}"/>
    <cellStyle name="Comma 8 19 5" xfId="2372" xr:uid="{00000000-0005-0000-0000-000044090000}"/>
    <cellStyle name="Comma 8 19 6" xfId="2373" xr:uid="{00000000-0005-0000-0000-000045090000}"/>
    <cellStyle name="Comma 8 2" xfId="2374" xr:uid="{00000000-0005-0000-0000-000046090000}"/>
    <cellStyle name="Comma 8 2 2" xfId="2375" xr:uid="{00000000-0005-0000-0000-000047090000}"/>
    <cellStyle name="Comma 8 2 2 2" xfId="2376" xr:uid="{00000000-0005-0000-0000-000048090000}"/>
    <cellStyle name="Comma 8 2 2 2 2" xfId="2377" xr:uid="{00000000-0005-0000-0000-000049090000}"/>
    <cellStyle name="Comma 8 2 2 3" xfId="2378" xr:uid="{00000000-0005-0000-0000-00004A090000}"/>
    <cellStyle name="Comma 8 2 2 3 2" xfId="2379" xr:uid="{00000000-0005-0000-0000-00004B090000}"/>
    <cellStyle name="Comma 8 2 2 4" xfId="2380" xr:uid="{00000000-0005-0000-0000-00004C090000}"/>
    <cellStyle name="Comma 8 2 2 4 2" xfId="2381" xr:uid="{00000000-0005-0000-0000-00004D090000}"/>
    <cellStyle name="Comma 8 2 2 5" xfId="2382" xr:uid="{00000000-0005-0000-0000-00004E090000}"/>
    <cellStyle name="Comma 8 2 2 6" xfId="2383" xr:uid="{00000000-0005-0000-0000-00004F090000}"/>
    <cellStyle name="Comma 8 2 3" xfId="2384" xr:uid="{00000000-0005-0000-0000-000050090000}"/>
    <cellStyle name="Comma 8 2 3 2" xfId="2385" xr:uid="{00000000-0005-0000-0000-000051090000}"/>
    <cellStyle name="Comma 8 2 4" xfId="2386" xr:uid="{00000000-0005-0000-0000-000052090000}"/>
    <cellStyle name="Comma 8 2 4 2" xfId="2387" xr:uid="{00000000-0005-0000-0000-000053090000}"/>
    <cellStyle name="Comma 8 2 5" xfId="2388" xr:uid="{00000000-0005-0000-0000-000054090000}"/>
    <cellStyle name="Comma 8 2 5 2" xfId="2389" xr:uid="{00000000-0005-0000-0000-000055090000}"/>
    <cellStyle name="Comma 8 2 6" xfId="2390" xr:uid="{00000000-0005-0000-0000-000056090000}"/>
    <cellStyle name="Comma 8 2 7" xfId="2391" xr:uid="{00000000-0005-0000-0000-000057090000}"/>
    <cellStyle name="Comma 8 20" xfId="2392" xr:uid="{00000000-0005-0000-0000-000058090000}"/>
    <cellStyle name="Comma 8 20 2" xfId="2393" xr:uid="{00000000-0005-0000-0000-000059090000}"/>
    <cellStyle name="Comma 8 20 2 2" xfId="2394" xr:uid="{00000000-0005-0000-0000-00005A090000}"/>
    <cellStyle name="Comma 8 20 3" xfId="2395" xr:uid="{00000000-0005-0000-0000-00005B090000}"/>
    <cellStyle name="Comma 8 20 3 2" xfId="2396" xr:uid="{00000000-0005-0000-0000-00005C090000}"/>
    <cellStyle name="Comma 8 20 4" xfId="2397" xr:uid="{00000000-0005-0000-0000-00005D090000}"/>
    <cellStyle name="Comma 8 20 4 2" xfId="2398" xr:uid="{00000000-0005-0000-0000-00005E090000}"/>
    <cellStyle name="Comma 8 20 5" xfId="2399" xr:uid="{00000000-0005-0000-0000-00005F090000}"/>
    <cellStyle name="Comma 8 20 6" xfId="2400" xr:uid="{00000000-0005-0000-0000-000060090000}"/>
    <cellStyle name="Comma 8 21" xfId="2401" xr:uid="{00000000-0005-0000-0000-000061090000}"/>
    <cellStyle name="Comma 8 21 2" xfId="2402" xr:uid="{00000000-0005-0000-0000-000062090000}"/>
    <cellStyle name="Comma 8 21 2 2" xfId="2403" xr:uid="{00000000-0005-0000-0000-000063090000}"/>
    <cellStyle name="Comma 8 21 3" xfId="2404" xr:uid="{00000000-0005-0000-0000-000064090000}"/>
    <cellStyle name="Comma 8 21 3 2" xfId="2405" xr:uid="{00000000-0005-0000-0000-000065090000}"/>
    <cellStyle name="Comma 8 21 4" xfId="2406" xr:uid="{00000000-0005-0000-0000-000066090000}"/>
    <cellStyle name="Comma 8 21 4 2" xfId="2407" xr:uid="{00000000-0005-0000-0000-000067090000}"/>
    <cellStyle name="Comma 8 21 5" xfId="2408" xr:uid="{00000000-0005-0000-0000-000068090000}"/>
    <cellStyle name="Comma 8 21 6" xfId="2409" xr:uid="{00000000-0005-0000-0000-000069090000}"/>
    <cellStyle name="Comma 8 22" xfId="2410" xr:uid="{00000000-0005-0000-0000-00006A090000}"/>
    <cellStyle name="Comma 8 22 2" xfId="2411" xr:uid="{00000000-0005-0000-0000-00006B090000}"/>
    <cellStyle name="Comma 8 23" xfId="2412" xr:uid="{00000000-0005-0000-0000-00006C090000}"/>
    <cellStyle name="Comma 8 23 2" xfId="2413" xr:uid="{00000000-0005-0000-0000-00006D090000}"/>
    <cellStyle name="Comma 8 24" xfId="2414" xr:uid="{00000000-0005-0000-0000-00006E090000}"/>
    <cellStyle name="Comma 8 24 2" xfId="2415" xr:uid="{00000000-0005-0000-0000-00006F090000}"/>
    <cellStyle name="Comma 8 25" xfId="2416" xr:uid="{00000000-0005-0000-0000-000070090000}"/>
    <cellStyle name="Comma 8 26" xfId="2417" xr:uid="{00000000-0005-0000-0000-000071090000}"/>
    <cellStyle name="Comma 8 3" xfId="2418" xr:uid="{00000000-0005-0000-0000-000072090000}"/>
    <cellStyle name="Comma 8 3 2" xfId="2419" xr:uid="{00000000-0005-0000-0000-000073090000}"/>
    <cellStyle name="Comma 8 3 2 2" xfId="2420" xr:uid="{00000000-0005-0000-0000-000074090000}"/>
    <cellStyle name="Comma 8 3 3" xfId="2421" xr:uid="{00000000-0005-0000-0000-000075090000}"/>
    <cellStyle name="Comma 8 3 3 2" xfId="2422" xr:uid="{00000000-0005-0000-0000-000076090000}"/>
    <cellStyle name="Comma 8 3 4" xfId="2423" xr:uid="{00000000-0005-0000-0000-000077090000}"/>
    <cellStyle name="Comma 8 3 4 2" xfId="2424" xr:uid="{00000000-0005-0000-0000-000078090000}"/>
    <cellStyle name="Comma 8 3 5" xfId="2425" xr:uid="{00000000-0005-0000-0000-000079090000}"/>
    <cellStyle name="Comma 8 3 6" xfId="2426" xr:uid="{00000000-0005-0000-0000-00007A090000}"/>
    <cellStyle name="Comma 8 4" xfId="2427" xr:uid="{00000000-0005-0000-0000-00007B090000}"/>
    <cellStyle name="Comma 8 4 2" xfId="2428" xr:uid="{00000000-0005-0000-0000-00007C090000}"/>
    <cellStyle name="Comma 8 4 2 2" xfId="2429" xr:uid="{00000000-0005-0000-0000-00007D090000}"/>
    <cellStyle name="Comma 8 4 3" xfId="2430" xr:uid="{00000000-0005-0000-0000-00007E090000}"/>
    <cellStyle name="Comma 8 4 3 2" xfId="2431" xr:uid="{00000000-0005-0000-0000-00007F090000}"/>
    <cellStyle name="Comma 8 4 4" xfId="2432" xr:uid="{00000000-0005-0000-0000-000080090000}"/>
    <cellStyle name="Comma 8 4 4 2" xfId="2433" xr:uid="{00000000-0005-0000-0000-000081090000}"/>
    <cellStyle name="Comma 8 4 5" xfId="2434" xr:uid="{00000000-0005-0000-0000-000082090000}"/>
    <cellStyle name="Comma 8 4 6" xfId="2435" xr:uid="{00000000-0005-0000-0000-000083090000}"/>
    <cellStyle name="Comma 8 5" xfId="2436" xr:uid="{00000000-0005-0000-0000-000084090000}"/>
    <cellStyle name="Comma 8 5 2" xfId="2437" xr:uid="{00000000-0005-0000-0000-000085090000}"/>
    <cellStyle name="Comma 8 5 2 2" xfId="2438" xr:uid="{00000000-0005-0000-0000-000086090000}"/>
    <cellStyle name="Comma 8 5 3" xfId="2439" xr:uid="{00000000-0005-0000-0000-000087090000}"/>
    <cellStyle name="Comma 8 5 3 2" xfId="2440" xr:uid="{00000000-0005-0000-0000-000088090000}"/>
    <cellStyle name="Comma 8 5 4" xfId="2441" xr:uid="{00000000-0005-0000-0000-000089090000}"/>
    <cellStyle name="Comma 8 5 4 2" xfId="2442" xr:uid="{00000000-0005-0000-0000-00008A090000}"/>
    <cellStyle name="Comma 8 5 5" xfId="2443" xr:uid="{00000000-0005-0000-0000-00008B090000}"/>
    <cellStyle name="Comma 8 5 6" xfId="2444" xr:uid="{00000000-0005-0000-0000-00008C090000}"/>
    <cellStyle name="Comma 8 6" xfId="2445" xr:uid="{00000000-0005-0000-0000-00008D090000}"/>
    <cellStyle name="Comma 8 6 2" xfId="2446" xr:uid="{00000000-0005-0000-0000-00008E090000}"/>
    <cellStyle name="Comma 8 6 2 2" xfId="2447" xr:uid="{00000000-0005-0000-0000-00008F090000}"/>
    <cellStyle name="Comma 8 6 3" xfId="2448" xr:uid="{00000000-0005-0000-0000-000090090000}"/>
    <cellStyle name="Comma 8 6 3 2" xfId="2449" xr:uid="{00000000-0005-0000-0000-000091090000}"/>
    <cellStyle name="Comma 8 6 4" xfId="2450" xr:uid="{00000000-0005-0000-0000-000092090000}"/>
    <cellStyle name="Comma 8 6 4 2" xfId="2451" xr:uid="{00000000-0005-0000-0000-000093090000}"/>
    <cellStyle name="Comma 8 6 5" xfId="2452" xr:uid="{00000000-0005-0000-0000-000094090000}"/>
    <cellStyle name="Comma 8 6 6" xfId="2453" xr:uid="{00000000-0005-0000-0000-000095090000}"/>
    <cellStyle name="Comma 8 7" xfId="2454" xr:uid="{00000000-0005-0000-0000-000096090000}"/>
    <cellStyle name="Comma 8 7 2" xfId="2455" xr:uid="{00000000-0005-0000-0000-000097090000}"/>
    <cellStyle name="Comma 8 7 2 2" xfId="2456" xr:uid="{00000000-0005-0000-0000-000098090000}"/>
    <cellStyle name="Comma 8 7 3" xfId="2457" xr:uid="{00000000-0005-0000-0000-000099090000}"/>
    <cellStyle name="Comma 8 7 3 2" xfId="2458" xr:uid="{00000000-0005-0000-0000-00009A090000}"/>
    <cellStyle name="Comma 8 7 4" xfId="2459" xr:uid="{00000000-0005-0000-0000-00009B090000}"/>
    <cellStyle name="Comma 8 7 4 2" xfId="2460" xr:uid="{00000000-0005-0000-0000-00009C090000}"/>
    <cellStyle name="Comma 8 7 5" xfId="2461" xr:uid="{00000000-0005-0000-0000-00009D090000}"/>
    <cellStyle name="Comma 8 7 6" xfId="2462" xr:uid="{00000000-0005-0000-0000-00009E090000}"/>
    <cellStyle name="Comma 8 8" xfId="2463" xr:uid="{00000000-0005-0000-0000-00009F090000}"/>
    <cellStyle name="Comma 8 8 2" xfId="2464" xr:uid="{00000000-0005-0000-0000-0000A0090000}"/>
    <cellStyle name="Comma 8 8 2 2" xfId="2465" xr:uid="{00000000-0005-0000-0000-0000A1090000}"/>
    <cellStyle name="Comma 8 8 3" xfId="2466" xr:uid="{00000000-0005-0000-0000-0000A2090000}"/>
    <cellStyle name="Comma 8 8 3 2" xfId="2467" xr:uid="{00000000-0005-0000-0000-0000A3090000}"/>
    <cellStyle name="Comma 8 8 4" xfId="2468" xr:uid="{00000000-0005-0000-0000-0000A4090000}"/>
    <cellStyle name="Comma 8 8 4 2" xfId="2469" xr:uid="{00000000-0005-0000-0000-0000A5090000}"/>
    <cellStyle name="Comma 8 8 5" xfId="2470" xr:uid="{00000000-0005-0000-0000-0000A6090000}"/>
    <cellStyle name="Comma 8 8 6" xfId="2471" xr:uid="{00000000-0005-0000-0000-0000A7090000}"/>
    <cellStyle name="Comma 8 9" xfId="2472" xr:uid="{00000000-0005-0000-0000-0000A8090000}"/>
    <cellStyle name="Comma 8 9 2" xfId="2473" xr:uid="{00000000-0005-0000-0000-0000A9090000}"/>
    <cellStyle name="Comma 8 9 2 2" xfId="2474" xr:uid="{00000000-0005-0000-0000-0000AA090000}"/>
    <cellStyle name="Comma 8 9 3" xfId="2475" xr:uid="{00000000-0005-0000-0000-0000AB090000}"/>
    <cellStyle name="Comma 8 9 3 2" xfId="2476" xr:uid="{00000000-0005-0000-0000-0000AC090000}"/>
    <cellStyle name="Comma 8 9 4" xfId="2477" xr:uid="{00000000-0005-0000-0000-0000AD090000}"/>
    <cellStyle name="Comma 8 9 4 2" xfId="2478" xr:uid="{00000000-0005-0000-0000-0000AE090000}"/>
    <cellStyle name="Comma 8 9 5" xfId="2479" xr:uid="{00000000-0005-0000-0000-0000AF090000}"/>
    <cellStyle name="Comma 8 9 6" xfId="2480" xr:uid="{00000000-0005-0000-0000-0000B0090000}"/>
    <cellStyle name="Comma 86 3" xfId="2481" xr:uid="{00000000-0005-0000-0000-0000B1090000}"/>
    <cellStyle name="Comma 9" xfId="2482" xr:uid="{00000000-0005-0000-0000-0000B2090000}"/>
    <cellStyle name="Comma 9 10" xfId="2483" xr:uid="{00000000-0005-0000-0000-0000B3090000}"/>
    <cellStyle name="Comma 9 11" xfId="2484" xr:uid="{00000000-0005-0000-0000-0000B4090000}"/>
    <cellStyle name="Comma 9 2" xfId="2485" xr:uid="{00000000-0005-0000-0000-0000B5090000}"/>
    <cellStyle name="Comma 9 3" xfId="2486" xr:uid="{00000000-0005-0000-0000-0000B6090000}"/>
    <cellStyle name="Comma 9 4" xfId="2487" xr:uid="{00000000-0005-0000-0000-0000B7090000}"/>
    <cellStyle name="Comma 9 5" xfId="2488" xr:uid="{00000000-0005-0000-0000-0000B8090000}"/>
    <cellStyle name="Comma 9 6" xfId="2489" xr:uid="{00000000-0005-0000-0000-0000B9090000}"/>
    <cellStyle name="Comma 9 7" xfId="2490" xr:uid="{00000000-0005-0000-0000-0000BA090000}"/>
    <cellStyle name="Comma 9 7 2" xfId="2491" xr:uid="{00000000-0005-0000-0000-0000BB090000}"/>
    <cellStyle name="Comma 9 8" xfId="2492" xr:uid="{00000000-0005-0000-0000-0000BC090000}"/>
    <cellStyle name="Comma 9 8 2" xfId="2493" xr:uid="{00000000-0005-0000-0000-0000BD090000}"/>
    <cellStyle name="Comma 9 9" xfId="2494" xr:uid="{00000000-0005-0000-0000-0000BE090000}"/>
    <cellStyle name="Comma 9 9 2" xfId="2495" xr:uid="{00000000-0005-0000-0000-0000BF090000}"/>
    <cellStyle name="comma zerodec" xfId="2496" xr:uid="{00000000-0005-0000-0000-0000C0090000}"/>
    <cellStyle name="comma zerodec 2" xfId="2497" xr:uid="{00000000-0005-0000-0000-0000C1090000}"/>
    <cellStyle name="comma zerodec 2 2" xfId="2498" xr:uid="{00000000-0005-0000-0000-0000C2090000}"/>
    <cellStyle name="comma zerodec 3" xfId="2499" xr:uid="{00000000-0005-0000-0000-0000C3090000}"/>
    <cellStyle name="comma zerodec 4" xfId="2500" xr:uid="{00000000-0005-0000-0000-0000C4090000}"/>
    <cellStyle name="comma zerodec 5" xfId="2501" xr:uid="{00000000-0005-0000-0000-0000C5090000}"/>
    <cellStyle name="Currency [00]" xfId="2502" xr:uid="{00000000-0005-0000-0000-0000C6090000}"/>
    <cellStyle name="Currency 10" xfId="2503" xr:uid="{00000000-0005-0000-0000-0000C7090000}"/>
    <cellStyle name="Currency 10 2" xfId="2504" xr:uid="{00000000-0005-0000-0000-0000C8090000}"/>
    <cellStyle name="Currency 100" xfId="2505" xr:uid="{00000000-0005-0000-0000-0000C9090000}"/>
    <cellStyle name="Currency 100 2" xfId="2506" xr:uid="{00000000-0005-0000-0000-0000CA090000}"/>
    <cellStyle name="Currency 11" xfId="2507" xr:uid="{00000000-0005-0000-0000-0000CB090000}"/>
    <cellStyle name="Currency 11 2" xfId="2508" xr:uid="{00000000-0005-0000-0000-0000CC090000}"/>
    <cellStyle name="Currency 12" xfId="2509" xr:uid="{00000000-0005-0000-0000-0000CD090000}"/>
    <cellStyle name="Currency 12 2" xfId="2510" xr:uid="{00000000-0005-0000-0000-0000CE090000}"/>
    <cellStyle name="Currency 13" xfId="2511" xr:uid="{00000000-0005-0000-0000-0000CF090000}"/>
    <cellStyle name="Currency 13 2" xfId="2512" xr:uid="{00000000-0005-0000-0000-0000D0090000}"/>
    <cellStyle name="Currency 14" xfId="2513" xr:uid="{00000000-0005-0000-0000-0000D1090000}"/>
    <cellStyle name="Currency 14 2" xfId="2514" xr:uid="{00000000-0005-0000-0000-0000D2090000}"/>
    <cellStyle name="Currency 15" xfId="2515" xr:uid="{00000000-0005-0000-0000-0000D3090000}"/>
    <cellStyle name="Currency 15 2" xfId="2516" xr:uid="{00000000-0005-0000-0000-0000D4090000}"/>
    <cellStyle name="Currency 16" xfId="2517" xr:uid="{00000000-0005-0000-0000-0000D5090000}"/>
    <cellStyle name="Currency 16 2" xfId="2518" xr:uid="{00000000-0005-0000-0000-0000D6090000}"/>
    <cellStyle name="Currency 17" xfId="2519" xr:uid="{00000000-0005-0000-0000-0000D7090000}"/>
    <cellStyle name="Currency 17 2" xfId="2520" xr:uid="{00000000-0005-0000-0000-0000D8090000}"/>
    <cellStyle name="Currency 18" xfId="2521" xr:uid="{00000000-0005-0000-0000-0000D9090000}"/>
    <cellStyle name="Currency 18 2" xfId="2522" xr:uid="{00000000-0005-0000-0000-0000DA090000}"/>
    <cellStyle name="Currency 19" xfId="2523" xr:uid="{00000000-0005-0000-0000-0000DB090000}"/>
    <cellStyle name="Currency 19 2" xfId="2524" xr:uid="{00000000-0005-0000-0000-0000DC090000}"/>
    <cellStyle name="Currency 2" xfId="2525" xr:uid="{00000000-0005-0000-0000-0000DD090000}"/>
    <cellStyle name="Currency 2 2" xfId="2526" xr:uid="{00000000-0005-0000-0000-0000DE090000}"/>
    <cellStyle name="Currency 20" xfId="2527" xr:uid="{00000000-0005-0000-0000-0000DF090000}"/>
    <cellStyle name="Currency 20 2" xfId="2528" xr:uid="{00000000-0005-0000-0000-0000E0090000}"/>
    <cellStyle name="Currency 21" xfId="2529" xr:uid="{00000000-0005-0000-0000-0000E1090000}"/>
    <cellStyle name="Currency 21 2" xfId="2530" xr:uid="{00000000-0005-0000-0000-0000E2090000}"/>
    <cellStyle name="Currency 22" xfId="2531" xr:uid="{00000000-0005-0000-0000-0000E3090000}"/>
    <cellStyle name="Currency 22 2" xfId="2532" xr:uid="{00000000-0005-0000-0000-0000E4090000}"/>
    <cellStyle name="Currency 23" xfId="2533" xr:uid="{00000000-0005-0000-0000-0000E5090000}"/>
    <cellStyle name="Currency 23 2" xfId="2534" xr:uid="{00000000-0005-0000-0000-0000E6090000}"/>
    <cellStyle name="Currency 24" xfId="2535" xr:uid="{00000000-0005-0000-0000-0000E7090000}"/>
    <cellStyle name="Currency 24 2" xfId="2536" xr:uid="{00000000-0005-0000-0000-0000E8090000}"/>
    <cellStyle name="Currency 25" xfId="2537" xr:uid="{00000000-0005-0000-0000-0000E9090000}"/>
    <cellStyle name="Currency 25 2" xfId="2538" xr:uid="{00000000-0005-0000-0000-0000EA090000}"/>
    <cellStyle name="Currency 26" xfId="2539" xr:uid="{00000000-0005-0000-0000-0000EB090000}"/>
    <cellStyle name="Currency 26 2" xfId="2540" xr:uid="{00000000-0005-0000-0000-0000EC090000}"/>
    <cellStyle name="Currency 27" xfId="2541" xr:uid="{00000000-0005-0000-0000-0000ED090000}"/>
    <cellStyle name="Currency 27 2" xfId="2542" xr:uid="{00000000-0005-0000-0000-0000EE090000}"/>
    <cellStyle name="Currency 28" xfId="2543" xr:uid="{00000000-0005-0000-0000-0000EF090000}"/>
    <cellStyle name="Currency 28 2" xfId="2544" xr:uid="{00000000-0005-0000-0000-0000F0090000}"/>
    <cellStyle name="Currency 29" xfId="2545" xr:uid="{00000000-0005-0000-0000-0000F1090000}"/>
    <cellStyle name="Currency 29 2" xfId="2546" xr:uid="{00000000-0005-0000-0000-0000F2090000}"/>
    <cellStyle name="Currency 3" xfId="2547" xr:uid="{00000000-0005-0000-0000-0000F3090000}"/>
    <cellStyle name="Currency 3 2" xfId="2548" xr:uid="{00000000-0005-0000-0000-0000F4090000}"/>
    <cellStyle name="Currency 30" xfId="2549" xr:uid="{00000000-0005-0000-0000-0000F5090000}"/>
    <cellStyle name="Currency 30 2" xfId="2550" xr:uid="{00000000-0005-0000-0000-0000F6090000}"/>
    <cellStyle name="Currency 31" xfId="2551" xr:uid="{00000000-0005-0000-0000-0000F7090000}"/>
    <cellStyle name="Currency 31 2" xfId="2552" xr:uid="{00000000-0005-0000-0000-0000F8090000}"/>
    <cellStyle name="Currency 32" xfId="2553" xr:uid="{00000000-0005-0000-0000-0000F9090000}"/>
    <cellStyle name="Currency 32 2" xfId="2554" xr:uid="{00000000-0005-0000-0000-0000FA090000}"/>
    <cellStyle name="Currency 33" xfId="2555" xr:uid="{00000000-0005-0000-0000-0000FB090000}"/>
    <cellStyle name="Currency 33 2" xfId="2556" xr:uid="{00000000-0005-0000-0000-0000FC090000}"/>
    <cellStyle name="Currency 34" xfId="2557" xr:uid="{00000000-0005-0000-0000-0000FD090000}"/>
    <cellStyle name="Currency 34 2" xfId="2558" xr:uid="{00000000-0005-0000-0000-0000FE090000}"/>
    <cellStyle name="Currency 35" xfId="2559" xr:uid="{00000000-0005-0000-0000-0000FF090000}"/>
    <cellStyle name="Currency 35 2" xfId="2560" xr:uid="{00000000-0005-0000-0000-0000000A0000}"/>
    <cellStyle name="Currency 36" xfId="2561" xr:uid="{00000000-0005-0000-0000-0000010A0000}"/>
    <cellStyle name="Currency 36 2" xfId="2562" xr:uid="{00000000-0005-0000-0000-0000020A0000}"/>
    <cellStyle name="Currency 37" xfId="2563" xr:uid="{00000000-0005-0000-0000-0000030A0000}"/>
    <cellStyle name="Currency 37 2" xfId="2564" xr:uid="{00000000-0005-0000-0000-0000040A0000}"/>
    <cellStyle name="Currency 38" xfId="2565" xr:uid="{00000000-0005-0000-0000-0000050A0000}"/>
    <cellStyle name="Currency 38 2" xfId="2566" xr:uid="{00000000-0005-0000-0000-0000060A0000}"/>
    <cellStyle name="Currency 39" xfId="2567" xr:uid="{00000000-0005-0000-0000-0000070A0000}"/>
    <cellStyle name="Currency 39 2" xfId="2568" xr:uid="{00000000-0005-0000-0000-0000080A0000}"/>
    <cellStyle name="Currency 4" xfId="2569" xr:uid="{00000000-0005-0000-0000-0000090A0000}"/>
    <cellStyle name="Currency 4 2" xfId="2570" xr:uid="{00000000-0005-0000-0000-00000A0A0000}"/>
    <cellStyle name="Currency 40" xfId="2571" xr:uid="{00000000-0005-0000-0000-00000B0A0000}"/>
    <cellStyle name="Currency 40 2" xfId="2572" xr:uid="{00000000-0005-0000-0000-00000C0A0000}"/>
    <cellStyle name="Currency 41" xfId="2573" xr:uid="{00000000-0005-0000-0000-00000D0A0000}"/>
    <cellStyle name="Currency 41 2" xfId="2574" xr:uid="{00000000-0005-0000-0000-00000E0A0000}"/>
    <cellStyle name="Currency 42" xfId="2575" xr:uid="{00000000-0005-0000-0000-00000F0A0000}"/>
    <cellStyle name="Currency 42 2" xfId="2576" xr:uid="{00000000-0005-0000-0000-0000100A0000}"/>
    <cellStyle name="Currency 43" xfId="2577" xr:uid="{00000000-0005-0000-0000-0000110A0000}"/>
    <cellStyle name="Currency 43 2" xfId="2578" xr:uid="{00000000-0005-0000-0000-0000120A0000}"/>
    <cellStyle name="Currency 44" xfId="2579" xr:uid="{00000000-0005-0000-0000-0000130A0000}"/>
    <cellStyle name="Currency 44 2" xfId="2580" xr:uid="{00000000-0005-0000-0000-0000140A0000}"/>
    <cellStyle name="Currency 45" xfId="2581" xr:uid="{00000000-0005-0000-0000-0000150A0000}"/>
    <cellStyle name="Currency 45 2" xfId="2582" xr:uid="{00000000-0005-0000-0000-0000160A0000}"/>
    <cellStyle name="Currency 46" xfId="2583" xr:uid="{00000000-0005-0000-0000-0000170A0000}"/>
    <cellStyle name="Currency 46 2" xfId="2584" xr:uid="{00000000-0005-0000-0000-0000180A0000}"/>
    <cellStyle name="Currency 47" xfId="2585" xr:uid="{00000000-0005-0000-0000-0000190A0000}"/>
    <cellStyle name="Currency 47 2" xfId="2586" xr:uid="{00000000-0005-0000-0000-00001A0A0000}"/>
    <cellStyle name="Currency 48" xfId="2587" xr:uid="{00000000-0005-0000-0000-00001B0A0000}"/>
    <cellStyle name="Currency 48 2" xfId="2588" xr:uid="{00000000-0005-0000-0000-00001C0A0000}"/>
    <cellStyle name="Currency 49" xfId="2589" xr:uid="{00000000-0005-0000-0000-00001D0A0000}"/>
    <cellStyle name="Currency 49 2" xfId="2590" xr:uid="{00000000-0005-0000-0000-00001E0A0000}"/>
    <cellStyle name="Currency 5" xfId="2591" xr:uid="{00000000-0005-0000-0000-00001F0A0000}"/>
    <cellStyle name="Currency 5 2" xfId="2592" xr:uid="{00000000-0005-0000-0000-0000200A0000}"/>
    <cellStyle name="Currency 50" xfId="2593" xr:uid="{00000000-0005-0000-0000-0000210A0000}"/>
    <cellStyle name="Currency 50 2" xfId="2594" xr:uid="{00000000-0005-0000-0000-0000220A0000}"/>
    <cellStyle name="Currency 51" xfId="2595" xr:uid="{00000000-0005-0000-0000-0000230A0000}"/>
    <cellStyle name="Currency 51 2" xfId="2596" xr:uid="{00000000-0005-0000-0000-0000240A0000}"/>
    <cellStyle name="Currency 52" xfId="2597" xr:uid="{00000000-0005-0000-0000-0000250A0000}"/>
    <cellStyle name="Currency 52 2" xfId="2598" xr:uid="{00000000-0005-0000-0000-0000260A0000}"/>
    <cellStyle name="Currency 53" xfId="2599" xr:uid="{00000000-0005-0000-0000-0000270A0000}"/>
    <cellStyle name="Currency 53 2" xfId="2600" xr:uid="{00000000-0005-0000-0000-0000280A0000}"/>
    <cellStyle name="Currency 54" xfId="2601" xr:uid="{00000000-0005-0000-0000-0000290A0000}"/>
    <cellStyle name="Currency 54 2" xfId="2602" xr:uid="{00000000-0005-0000-0000-00002A0A0000}"/>
    <cellStyle name="Currency 55" xfId="2603" xr:uid="{00000000-0005-0000-0000-00002B0A0000}"/>
    <cellStyle name="Currency 55 2" xfId="2604" xr:uid="{00000000-0005-0000-0000-00002C0A0000}"/>
    <cellStyle name="Currency 56" xfId="2605" xr:uid="{00000000-0005-0000-0000-00002D0A0000}"/>
    <cellStyle name="Currency 56 2" xfId="2606" xr:uid="{00000000-0005-0000-0000-00002E0A0000}"/>
    <cellStyle name="Currency 57" xfId="2607" xr:uid="{00000000-0005-0000-0000-00002F0A0000}"/>
    <cellStyle name="Currency 57 2" xfId="2608" xr:uid="{00000000-0005-0000-0000-0000300A0000}"/>
    <cellStyle name="Currency 58" xfId="2609" xr:uid="{00000000-0005-0000-0000-0000310A0000}"/>
    <cellStyle name="Currency 58 2" xfId="2610" xr:uid="{00000000-0005-0000-0000-0000320A0000}"/>
    <cellStyle name="Currency 59" xfId="2611" xr:uid="{00000000-0005-0000-0000-0000330A0000}"/>
    <cellStyle name="Currency 59 2" xfId="2612" xr:uid="{00000000-0005-0000-0000-0000340A0000}"/>
    <cellStyle name="Currency 6" xfId="2613" xr:uid="{00000000-0005-0000-0000-0000350A0000}"/>
    <cellStyle name="Currency 6 2" xfId="2614" xr:uid="{00000000-0005-0000-0000-0000360A0000}"/>
    <cellStyle name="Currency 60" xfId="2615" xr:uid="{00000000-0005-0000-0000-0000370A0000}"/>
    <cellStyle name="Currency 60 2" xfId="2616" xr:uid="{00000000-0005-0000-0000-0000380A0000}"/>
    <cellStyle name="Currency 61" xfId="2617" xr:uid="{00000000-0005-0000-0000-0000390A0000}"/>
    <cellStyle name="Currency 61 2" xfId="2618" xr:uid="{00000000-0005-0000-0000-00003A0A0000}"/>
    <cellStyle name="Currency 62" xfId="2619" xr:uid="{00000000-0005-0000-0000-00003B0A0000}"/>
    <cellStyle name="Currency 62 2" xfId="2620" xr:uid="{00000000-0005-0000-0000-00003C0A0000}"/>
    <cellStyle name="Currency 63" xfId="2621" xr:uid="{00000000-0005-0000-0000-00003D0A0000}"/>
    <cellStyle name="Currency 63 2" xfId="2622" xr:uid="{00000000-0005-0000-0000-00003E0A0000}"/>
    <cellStyle name="Currency 64" xfId="2623" xr:uid="{00000000-0005-0000-0000-00003F0A0000}"/>
    <cellStyle name="Currency 64 2" xfId="2624" xr:uid="{00000000-0005-0000-0000-0000400A0000}"/>
    <cellStyle name="Currency 65" xfId="2625" xr:uid="{00000000-0005-0000-0000-0000410A0000}"/>
    <cellStyle name="Currency 65 2" xfId="2626" xr:uid="{00000000-0005-0000-0000-0000420A0000}"/>
    <cellStyle name="Currency 66" xfId="2627" xr:uid="{00000000-0005-0000-0000-0000430A0000}"/>
    <cellStyle name="Currency 66 2" xfId="2628" xr:uid="{00000000-0005-0000-0000-0000440A0000}"/>
    <cellStyle name="Currency 67" xfId="2629" xr:uid="{00000000-0005-0000-0000-0000450A0000}"/>
    <cellStyle name="Currency 67 2" xfId="2630" xr:uid="{00000000-0005-0000-0000-0000460A0000}"/>
    <cellStyle name="Currency 68" xfId="2631" xr:uid="{00000000-0005-0000-0000-0000470A0000}"/>
    <cellStyle name="Currency 68 2" xfId="2632" xr:uid="{00000000-0005-0000-0000-0000480A0000}"/>
    <cellStyle name="Currency 69" xfId="2633" xr:uid="{00000000-0005-0000-0000-0000490A0000}"/>
    <cellStyle name="Currency 69 2" xfId="2634" xr:uid="{00000000-0005-0000-0000-00004A0A0000}"/>
    <cellStyle name="Currency 7" xfId="2635" xr:uid="{00000000-0005-0000-0000-00004B0A0000}"/>
    <cellStyle name="Currency 7 2" xfId="2636" xr:uid="{00000000-0005-0000-0000-00004C0A0000}"/>
    <cellStyle name="Currency 70" xfId="2637" xr:uid="{00000000-0005-0000-0000-00004D0A0000}"/>
    <cellStyle name="Currency 70 2" xfId="2638" xr:uid="{00000000-0005-0000-0000-00004E0A0000}"/>
    <cellStyle name="Currency 71" xfId="2639" xr:uid="{00000000-0005-0000-0000-00004F0A0000}"/>
    <cellStyle name="Currency 71 2" xfId="2640" xr:uid="{00000000-0005-0000-0000-0000500A0000}"/>
    <cellStyle name="Currency 72" xfId="2641" xr:uid="{00000000-0005-0000-0000-0000510A0000}"/>
    <cellStyle name="Currency 72 2" xfId="2642" xr:uid="{00000000-0005-0000-0000-0000520A0000}"/>
    <cellStyle name="Currency 73" xfId="2643" xr:uid="{00000000-0005-0000-0000-0000530A0000}"/>
    <cellStyle name="Currency 73 2" xfId="2644" xr:uid="{00000000-0005-0000-0000-0000540A0000}"/>
    <cellStyle name="Currency 74" xfId="2645" xr:uid="{00000000-0005-0000-0000-0000550A0000}"/>
    <cellStyle name="Currency 74 2" xfId="2646" xr:uid="{00000000-0005-0000-0000-0000560A0000}"/>
    <cellStyle name="Currency 75" xfId="2647" xr:uid="{00000000-0005-0000-0000-0000570A0000}"/>
    <cellStyle name="Currency 76" xfId="2648" xr:uid="{00000000-0005-0000-0000-0000580A0000}"/>
    <cellStyle name="Currency 8" xfId="2649" xr:uid="{00000000-0005-0000-0000-0000590A0000}"/>
    <cellStyle name="Currency 8 2" xfId="2650" xr:uid="{00000000-0005-0000-0000-00005A0A0000}"/>
    <cellStyle name="Currency 9" xfId="2651" xr:uid="{00000000-0005-0000-0000-00005B0A0000}"/>
    <cellStyle name="Currency 9 2" xfId="2652" xr:uid="{00000000-0005-0000-0000-00005C0A0000}"/>
    <cellStyle name="Currency1" xfId="2653" xr:uid="{00000000-0005-0000-0000-00005D0A0000}"/>
    <cellStyle name="Currency1 2" xfId="2654" xr:uid="{00000000-0005-0000-0000-00005E0A0000}"/>
    <cellStyle name="Currency1 2 2" xfId="2655" xr:uid="{00000000-0005-0000-0000-00005F0A0000}"/>
    <cellStyle name="Currency1 28" xfId="2656" xr:uid="{00000000-0005-0000-0000-0000600A0000}"/>
    <cellStyle name="Currency1 3" xfId="2657" xr:uid="{00000000-0005-0000-0000-0000610A0000}"/>
    <cellStyle name="Currency1 4" xfId="2658" xr:uid="{00000000-0005-0000-0000-0000620A0000}"/>
    <cellStyle name="Currency1 5" xfId="2659" xr:uid="{00000000-0005-0000-0000-0000630A0000}"/>
    <cellStyle name="Date" xfId="2660" xr:uid="{00000000-0005-0000-0000-0000640A0000}"/>
    <cellStyle name="Date Short" xfId="2661" xr:uid="{00000000-0005-0000-0000-0000650A0000}"/>
    <cellStyle name="Dezimal [0]_AR-Bilanzen9901" xfId="2662" xr:uid="{00000000-0005-0000-0000-0000660A0000}"/>
    <cellStyle name="Dezimal_AR-Bilanzen9901" xfId="2663" xr:uid="{00000000-0005-0000-0000-0000670A0000}"/>
    <cellStyle name="Dollar (zero dec)" xfId="2664" xr:uid="{00000000-0005-0000-0000-0000680A0000}"/>
    <cellStyle name="Dollar (zero dec) 2" xfId="2665" xr:uid="{00000000-0005-0000-0000-0000690A0000}"/>
    <cellStyle name="Dollar (zero dec) 3" xfId="2666" xr:uid="{00000000-0005-0000-0000-00006A0A0000}"/>
    <cellStyle name="Dollar (zero dec) 4" xfId="2667" xr:uid="{00000000-0005-0000-0000-00006B0A0000}"/>
    <cellStyle name="E&amp;Y House" xfId="2668" xr:uid="{00000000-0005-0000-0000-00006C0A0000}"/>
    <cellStyle name="Emphasis 1" xfId="2669" xr:uid="{00000000-0005-0000-0000-00006D0A0000}"/>
    <cellStyle name="Emphasis 2" xfId="2670" xr:uid="{00000000-0005-0000-0000-00006E0A0000}"/>
    <cellStyle name="Emphasis 3" xfId="2671" xr:uid="{00000000-0005-0000-0000-00006F0A0000}"/>
    <cellStyle name="Enter Currency (0)" xfId="2672" xr:uid="{00000000-0005-0000-0000-0000700A0000}"/>
    <cellStyle name="Enter Currency (2)" xfId="2673" xr:uid="{00000000-0005-0000-0000-0000710A0000}"/>
    <cellStyle name="Enter Units (0)" xfId="2674" xr:uid="{00000000-0005-0000-0000-0000720A0000}"/>
    <cellStyle name="Enter Units (1)" xfId="2675" xr:uid="{00000000-0005-0000-0000-0000730A0000}"/>
    <cellStyle name="Enter Units (2)" xfId="2676" xr:uid="{00000000-0005-0000-0000-0000740A0000}"/>
    <cellStyle name="Euro" xfId="2677" xr:uid="{00000000-0005-0000-0000-0000750A0000}"/>
    <cellStyle name="Explanatory Text 2" xfId="2678" xr:uid="{00000000-0005-0000-0000-0000760A0000}"/>
    <cellStyle name="Explanatory Text 3" xfId="2679" xr:uid="{00000000-0005-0000-0000-0000770A0000}"/>
    <cellStyle name="Fixed" xfId="2680" xr:uid="{00000000-0005-0000-0000-0000780A0000}"/>
    <cellStyle name="Good 2" xfId="2681" xr:uid="{00000000-0005-0000-0000-0000790A0000}"/>
    <cellStyle name="Good 3" xfId="2682" xr:uid="{00000000-0005-0000-0000-00007A0A0000}"/>
    <cellStyle name="Grey" xfId="2683" xr:uid="{00000000-0005-0000-0000-00007B0A0000}"/>
    <cellStyle name="Grey 2" xfId="2684" xr:uid="{00000000-0005-0000-0000-00007C0A0000}"/>
    <cellStyle name="HEADER" xfId="2685" xr:uid="{00000000-0005-0000-0000-00007D0A0000}"/>
    <cellStyle name="Header - Style1" xfId="2686" xr:uid="{00000000-0005-0000-0000-00007E0A0000}"/>
    <cellStyle name="Header1" xfId="2687" xr:uid="{00000000-0005-0000-0000-00007F0A0000}"/>
    <cellStyle name="Header2" xfId="2688" xr:uid="{00000000-0005-0000-0000-0000800A0000}"/>
    <cellStyle name="Heading" xfId="2689" xr:uid="{00000000-0005-0000-0000-0000810A0000}"/>
    <cellStyle name="Heading 1 2" xfId="2690" xr:uid="{00000000-0005-0000-0000-0000820A0000}"/>
    <cellStyle name="Heading 1 3" xfId="2691" xr:uid="{00000000-0005-0000-0000-0000830A0000}"/>
    <cellStyle name="Heading 2 2" xfId="2692" xr:uid="{00000000-0005-0000-0000-0000840A0000}"/>
    <cellStyle name="Heading 2 3" xfId="2693" xr:uid="{00000000-0005-0000-0000-0000850A0000}"/>
    <cellStyle name="Heading 3 2" xfId="2694" xr:uid="{00000000-0005-0000-0000-0000860A0000}"/>
    <cellStyle name="Heading 3 3" xfId="2695" xr:uid="{00000000-0005-0000-0000-0000870A0000}"/>
    <cellStyle name="Heading 4 2" xfId="2696" xr:uid="{00000000-0005-0000-0000-0000880A0000}"/>
    <cellStyle name="Heading 4 3" xfId="2697" xr:uid="{00000000-0005-0000-0000-0000890A0000}"/>
    <cellStyle name="Hyperlink 2" xfId="2698" xr:uid="{00000000-0005-0000-0000-00008A0A0000}"/>
    <cellStyle name="Input [yellow]" xfId="2699" xr:uid="{00000000-0005-0000-0000-00008B0A0000}"/>
    <cellStyle name="Input [yellow] 2" xfId="2700" xr:uid="{00000000-0005-0000-0000-00008C0A0000}"/>
    <cellStyle name="Input 2" xfId="2701" xr:uid="{00000000-0005-0000-0000-00008D0A0000}"/>
    <cellStyle name="Input 3" xfId="2702" xr:uid="{00000000-0005-0000-0000-00008E0A0000}"/>
    <cellStyle name="LINEAL - Style2" xfId="2703" xr:uid="{00000000-0005-0000-0000-00008F0A0000}"/>
    <cellStyle name="Link Currency (0)" xfId="2704" xr:uid="{00000000-0005-0000-0000-0000900A0000}"/>
    <cellStyle name="Link Currency (2)" xfId="2705" xr:uid="{00000000-0005-0000-0000-0000910A0000}"/>
    <cellStyle name="Link Units (0)" xfId="2706" xr:uid="{00000000-0005-0000-0000-0000920A0000}"/>
    <cellStyle name="Link Units (1)" xfId="2707" xr:uid="{00000000-0005-0000-0000-0000930A0000}"/>
    <cellStyle name="Link Units (2)" xfId="2708" xr:uid="{00000000-0005-0000-0000-0000940A0000}"/>
    <cellStyle name="Linked Cell 2" xfId="2709" xr:uid="{00000000-0005-0000-0000-0000950A0000}"/>
    <cellStyle name="Linked Cell 3" xfId="2710" xr:uid="{00000000-0005-0000-0000-0000960A0000}"/>
    <cellStyle name="Model" xfId="2711" xr:uid="{00000000-0005-0000-0000-0000970A0000}"/>
    <cellStyle name="Neutral 2" xfId="2712" xr:uid="{00000000-0005-0000-0000-0000980A0000}"/>
    <cellStyle name="Neutral 3" xfId="2713" xr:uid="{00000000-0005-0000-0000-0000990A0000}"/>
    <cellStyle name="no dec" xfId="2714" xr:uid="{00000000-0005-0000-0000-00009A0A0000}"/>
    <cellStyle name="Normal" xfId="0" builtinId="0"/>
    <cellStyle name="Normal - Style1" xfId="2715" xr:uid="{00000000-0005-0000-0000-00009C0A0000}"/>
    <cellStyle name="Normal - Style1 2" xfId="2716" xr:uid="{00000000-0005-0000-0000-00009D0A0000}"/>
    <cellStyle name="Normal 10" xfId="2717" xr:uid="{00000000-0005-0000-0000-00009E0A0000}"/>
    <cellStyle name="Normal 10 10" xfId="2718" xr:uid="{00000000-0005-0000-0000-00009F0A0000}"/>
    <cellStyle name="Normal 10 11" xfId="2719" xr:uid="{00000000-0005-0000-0000-0000A00A0000}"/>
    <cellStyle name="Normal 10 12" xfId="2720" xr:uid="{00000000-0005-0000-0000-0000A10A0000}"/>
    <cellStyle name="Normal 10 13" xfId="2721" xr:uid="{00000000-0005-0000-0000-0000A20A0000}"/>
    <cellStyle name="Normal 10 14" xfId="2722" xr:uid="{00000000-0005-0000-0000-0000A30A0000}"/>
    <cellStyle name="Normal 10 15" xfId="2723" xr:uid="{00000000-0005-0000-0000-0000A40A0000}"/>
    <cellStyle name="Normal 10 16" xfId="2724" xr:uid="{00000000-0005-0000-0000-0000A50A0000}"/>
    <cellStyle name="Normal 10 17" xfId="2725" xr:uid="{00000000-0005-0000-0000-0000A60A0000}"/>
    <cellStyle name="Normal 10 18" xfId="2726" xr:uid="{00000000-0005-0000-0000-0000A70A0000}"/>
    <cellStyle name="Normal 10 19" xfId="2727" xr:uid="{00000000-0005-0000-0000-0000A80A0000}"/>
    <cellStyle name="Normal 10 2" xfId="2728" xr:uid="{00000000-0005-0000-0000-0000A90A0000}"/>
    <cellStyle name="Normal 10 2 2" xfId="2729" xr:uid="{00000000-0005-0000-0000-0000AA0A0000}"/>
    <cellStyle name="Normal 10 2 6" xfId="2730" xr:uid="{00000000-0005-0000-0000-0000AB0A0000}"/>
    <cellStyle name="Normal 10 20" xfId="2731" xr:uid="{00000000-0005-0000-0000-0000AC0A0000}"/>
    <cellStyle name="Normal 10 21" xfId="2732" xr:uid="{00000000-0005-0000-0000-0000AD0A0000}"/>
    <cellStyle name="Normal 10 22" xfId="2733" xr:uid="{00000000-0005-0000-0000-0000AE0A0000}"/>
    <cellStyle name="Normal 10 3" xfId="2734" xr:uid="{00000000-0005-0000-0000-0000AF0A0000}"/>
    <cellStyle name="Normal 10 4" xfId="2735" xr:uid="{00000000-0005-0000-0000-0000B00A0000}"/>
    <cellStyle name="Normal 10 5" xfId="2736" xr:uid="{00000000-0005-0000-0000-0000B10A0000}"/>
    <cellStyle name="Normal 10 6" xfId="2737" xr:uid="{00000000-0005-0000-0000-0000B20A0000}"/>
    <cellStyle name="Normal 10 7" xfId="2738" xr:uid="{00000000-0005-0000-0000-0000B30A0000}"/>
    <cellStyle name="Normal 10 8" xfId="2739" xr:uid="{00000000-0005-0000-0000-0000B40A0000}"/>
    <cellStyle name="Normal 10 9" xfId="2740" xr:uid="{00000000-0005-0000-0000-0000B50A0000}"/>
    <cellStyle name="Normal 109" xfId="2741" xr:uid="{00000000-0005-0000-0000-0000B60A0000}"/>
    <cellStyle name="Normal 11" xfId="2742" xr:uid="{00000000-0005-0000-0000-0000B70A0000}"/>
    <cellStyle name="Normal 11 10" xfId="2743" xr:uid="{00000000-0005-0000-0000-0000B80A0000}"/>
    <cellStyle name="Normal 11 11" xfId="2744" xr:uid="{00000000-0005-0000-0000-0000B90A0000}"/>
    <cellStyle name="Normal 11 12" xfId="2745" xr:uid="{00000000-0005-0000-0000-0000BA0A0000}"/>
    <cellStyle name="Normal 11 13" xfId="2746" xr:uid="{00000000-0005-0000-0000-0000BB0A0000}"/>
    <cellStyle name="Normal 11 14" xfId="2747" xr:uid="{00000000-0005-0000-0000-0000BC0A0000}"/>
    <cellStyle name="Normal 11 15" xfId="2748" xr:uid="{00000000-0005-0000-0000-0000BD0A0000}"/>
    <cellStyle name="Normal 11 16" xfId="2749" xr:uid="{00000000-0005-0000-0000-0000BE0A0000}"/>
    <cellStyle name="Normal 11 17" xfId="2750" xr:uid="{00000000-0005-0000-0000-0000BF0A0000}"/>
    <cellStyle name="Normal 11 18" xfId="2751" xr:uid="{00000000-0005-0000-0000-0000C00A0000}"/>
    <cellStyle name="Normal 11 19" xfId="2752" xr:uid="{00000000-0005-0000-0000-0000C10A0000}"/>
    <cellStyle name="Normal 11 2" xfId="2753" xr:uid="{00000000-0005-0000-0000-0000C20A0000}"/>
    <cellStyle name="Normal 11 2 2 2 2 2 2 2 2" xfId="2754" xr:uid="{00000000-0005-0000-0000-0000C30A0000}"/>
    <cellStyle name="Normal 11 20" xfId="2755" xr:uid="{00000000-0005-0000-0000-0000C40A0000}"/>
    <cellStyle name="Normal 11 21" xfId="2756" xr:uid="{00000000-0005-0000-0000-0000C50A0000}"/>
    <cellStyle name="Normal 11 3" xfId="2757" xr:uid="{00000000-0005-0000-0000-0000C60A0000}"/>
    <cellStyle name="Normal 11 3 2" xfId="2758" xr:uid="{00000000-0005-0000-0000-0000C70A0000}"/>
    <cellStyle name="Normal 11 4" xfId="2759" xr:uid="{00000000-0005-0000-0000-0000C80A0000}"/>
    <cellStyle name="Normal 11 5" xfId="2760" xr:uid="{00000000-0005-0000-0000-0000C90A0000}"/>
    <cellStyle name="Normal 11 6" xfId="2761" xr:uid="{00000000-0005-0000-0000-0000CA0A0000}"/>
    <cellStyle name="Normal 11 7" xfId="2762" xr:uid="{00000000-0005-0000-0000-0000CB0A0000}"/>
    <cellStyle name="Normal 11 8" xfId="2763" xr:uid="{00000000-0005-0000-0000-0000CC0A0000}"/>
    <cellStyle name="Normal 11 9" xfId="2764" xr:uid="{00000000-0005-0000-0000-0000CD0A0000}"/>
    <cellStyle name="Normal 119" xfId="2765" xr:uid="{00000000-0005-0000-0000-0000CE0A0000}"/>
    <cellStyle name="Normal 12" xfId="2766" xr:uid="{00000000-0005-0000-0000-0000CF0A0000}"/>
    <cellStyle name="Normal 12 10" xfId="2767" xr:uid="{00000000-0005-0000-0000-0000D00A0000}"/>
    <cellStyle name="Normal 12 11" xfId="2768" xr:uid="{00000000-0005-0000-0000-0000D10A0000}"/>
    <cellStyle name="Normal 12 12" xfId="2769" xr:uid="{00000000-0005-0000-0000-0000D20A0000}"/>
    <cellStyle name="Normal 12 13" xfId="2770" xr:uid="{00000000-0005-0000-0000-0000D30A0000}"/>
    <cellStyle name="Normal 12 14" xfId="2771" xr:uid="{00000000-0005-0000-0000-0000D40A0000}"/>
    <cellStyle name="Normal 12 15" xfId="2772" xr:uid="{00000000-0005-0000-0000-0000D50A0000}"/>
    <cellStyle name="Normal 12 16" xfId="2773" xr:uid="{00000000-0005-0000-0000-0000D60A0000}"/>
    <cellStyle name="Normal 12 17" xfId="2774" xr:uid="{00000000-0005-0000-0000-0000D70A0000}"/>
    <cellStyle name="Normal 12 18" xfId="2775" xr:uid="{00000000-0005-0000-0000-0000D80A0000}"/>
    <cellStyle name="Normal 12 19" xfId="2776" xr:uid="{00000000-0005-0000-0000-0000D90A0000}"/>
    <cellStyle name="Normal 12 2" xfId="2777" xr:uid="{00000000-0005-0000-0000-0000DA0A0000}"/>
    <cellStyle name="Normal 12 2 2" xfId="2778" xr:uid="{00000000-0005-0000-0000-0000DB0A0000}"/>
    <cellStyle name="Normal 12 20" xfId="2779" xr:uid="{00000000-0005-0000-0000-0000DC0A0000}"/>
    <cellStyle name="Normal 12 21" xfId="2780" xr:uid="{00000000-0005-0000-0000-0000DD0A0000}"/>
    <cellStyle name="Normal 12 22" xfId="2781" xr:uid="{00000000-0005-0000-0000-0000DE0A0000}"/>
    <cellStyle name="Normal 12 3" xfId="2782" xr:uid="{00000000-0005-0000-0000-0000DF0A0000}"/>
    <cellStyle name="Normal 12 4" xfId="2783" xr:uid="{00000000-0005-0000-0000-0000E00A0000}"/>
    <cellStyle name="Normal 12 5" xfId="2784" xr:uid="{00000000-0005-0000-0000-0000E10A0000}"/>
    <cellStyle name="Normal 12 6" xfId="2785" xr:uid="{00000000-0005-0000-0000-0000E20A0000}"/>
    <cellStyle name="Normal 12 7" xfId="2786" xr:uid="{00000000-0005-0000-0000-0000E30A0000}"/>
    <cellStyle name="Normal 12 8" xfId="2787" xr:uid="{00000000-0005-0000-0000-0000E40A0000}"/>
    <cellStyle name="Normal 12 9" xfId="2788" xr:uid="{00000000-0005-0000-0000-0000E50A0000}"/>
    <cellStyle name="Normal 13" xfId="2789" xr:uid="{00000000-0005-0000-0000-0000E60A0000}"/>
    <cellStyle name="Normal 13 2" xfId="2790" xr:uid="{00000000-0005-0000-0000-0000E70A0000}"/>
    <cellStyle name="Normal 13 3" xfId="2791" xr:uid="{00000000-0005-0000-0000-0000E80A0000}"/>
    <cellStyle name="Normal 14" xfId="2792" xr:uid="{00000000-0005-0000-0000-0000E90A0000}"/>
    <cellStyle name="Normal 14 2" xfId="2793" xr:uid="{00000000-0005-0000-0000-0000EA0A0000}"/>
    <cellStyle name="Normal 14 2 2" xfId="2794" xr:uid="{00000000-0005-0000-0000-0000EB0A0000}"/>
    <cellStyle name="Normal 14 3" xfId="2795" xr:uid="{00000000-0005-0000-0000-0000EC0A0000}"/>
    <cellStyle name="Normal 15" xfId="2796" xr:uid="{00000000-0005-0000-0000-0000ED0A0000}"/>
    <cellStyle name="Normal 15 10" xfId="2797" xr:uid="{00000000-0005-0000-0000-0000EE0A0000}"/>
    <cellStyle name="Normal 15 11" xfId="2798" xr:uid="{00000000-0005-0000-0000-0000EF0A0000}"/>
    <cellStyle name="Normal 15 12" xfId="2799" xr:uid="{00000000-0005-0000-0000-0000F00A0000}"/>
    <cellStyle name="Normal 15 13" xfId="2800" xr:uid="{00000000-0005-0000-0000-0000F10A0000}"/>
    <cellStyle name="Normal 15 14" xfId="2801" xr:uid="{00000000-0005-0000-0000-0000F20A0000}"/>
    <cellStyle name="Normal 15 15" xfId="2802" xr:uid="{00000000-0005-0000-0000-0000F30A0000}"/>
    <cellStyle name="Normal 15 16" xfId="2803" xr:uid="{00000000-0005-0000-0000-0000F40A0000}"/>
    <cellStyle name="Normal 15 17" xfId="2804" xr:uid="{00000000-0005-0000-0000-0000F50A0000}"/>
    <cellStyle name="Normal 15 18" xfId="2805" xr:uid="{00000000-0005-0000-0000-0000F60A0000}"/>
    <cellStyle name="Normal 15 19" xfId="2806" xr:uid="{00000000-0005-0000-0000-0000F70A0000}"/>
    <cellStyle name="Normal 15 2" xfId="2807" xr:uid="{00000000-0005-0000-0000-0000F80A0000}"/>
    <cellStyle name="Normal 15 2 2" xfId="2808" xr:uid="{00000000-0005-0000-0000-0000F90A0000}"/>
    <cellStyle name="Normal 15 20" xfId="2809" xr:uid="{00000000-0005-0000-0000-0000FA0A0000}"/>
    <cellStyle name="Normal 15 3" xfId="2810" xr:uid="{00000000-0005-0000-0000-0000FB0A0000}"/>
    <cellStyle name="Normal 15 4" xfId="2811" xr:uid="{00000000-0005-0000-0000-0000FC0A0000}"/>
    <cellStyle name="Normal 15 5" xfId="2812" xr:uid="{00000000-0005-0000-0000-0000FD0A0000}"/>
    <cellStyle name="Normal 15 6" xfId="2813" xr:uid="{00000000-0005-0000-0000-0000FE0A0000}"/>
    <cellStyle name="Normal 15 7" xfId="2814" xr:uid="{00000000-0005-0000-0000-0000FF0A0000}"/>
    <cellStyle name="Normal 15 8" xfId="2815" xr:uid="{00000000-0005-0000-0000-0000000B0000}"/>
    <cellStyle name="Normal 15 9" xfId="2816" xr:uid="{00000000-0005-0000-0000-0000010B0000}"/>
    <cellStyle name="Normal 16" xfId="2817" xr:uid="{00000000-0005-0000-0000-0000020B0000}"/>
    <cellStyle name="Normal 16 2" xfId="2818" xr:uid="{00000000-0005-0000-0000-0000030B0000}"/>
    <cellStyle name="Normal 16 3" xfId="2819" xr:uid="{00000000-0005-0000-0000-0000040B0000}"/>
    <cellStyle name="Normal 17" xfId="2820" xr:uid="{00000000-0005-0000-0000-0000050B0000}"/>
    <cellStyle name="Normal 18" xfId="2821" xr:uid="{00000000-0005-0000-0000-0000060B0000}"/>
    <cellStyle name="Normal 18 2" xfId="2822" xr:uid="{00000000-0005-0000-0000-0000070B0000}"/>
    <cellStyle name="Normal 18 3" xfId="2823" xr:uid="{00000000-0005-0000-0000-0000080B0000}"/>
    <cellStyle name="Normal 19" xfId="2824" xr:uid="{00000000-0005-0000-0000-0000090B0000}"/>
    <cellStyle name="Normal 19 2" xfId="2825" xr:uid="{00000000-0005-0000-0000-00000A0B0000}"/>
    <cellStyle name="Normal 2" xfId="2826" xr:uid="{00000000-0005-0000-0000-00000B0B0000}"/>
    <cellStyle name="Normal 2 10" xfId="2827" xr:uid="{00000000-0005-0000-0000-00000C0B0000}"/>
    <cellStyle name="Normal 2 10 2" xfId="2828" xr:uid="{00000000-0005-0000-0000-00000D0B0000}"/>
    <cellStyle name="Normal 2 10 2 2" xfId="2829" xr:uid="{00000000-0005-0000-0000-00000E0B0000}"/>
    <cellStyle name="Normal 2 10 2 2 2" xfId="2830" xr:uid="{00000000-0005-0000-0000-00000F0B0000}"/>
    <cellStyle name="Normal 2 11" xfId="2831" xr:uid="{00000000-0005-0000-0000-0000100B0000}"/>
    <cellStyle name="Normal 2 11 2" xfId="2832" xr:uid="{00000000-0005-0000-0000-0000110B0000}"/>
    <cellStyle name="Normal 2 12" xfId="2833" xr:uid="{00000000-0005-0000-0000-0000120B0000}"/>
    <cellStyle name="Normal 2 12 2" xfId="2834" xr:uid="{00000000-0005-0000-0000-0000130B0000}"/>
    <cellStyle name="Normal 2 13" xfId="2835" xr:uid="{00000000-0005-0000-0000-0000140B0000}"/>
    <cellStyle name="Normal 2 13 2" xfId="2836" xr:uid="{00000000-0005-0000-0000-0000150B0000}"/>
    <cellStyle name="Normal 2 14" xfId="2837" xr:uid="{00000000-0005-0000-0000-0000160B0000}"/>
    <cellStyle name="Normal 2 14 2" xfId="2838" xr:uid="{00000000-0005-0000-0000-0000170B0000}"/>
    <cellStyle name="Normal 2 15" xfId="2839" xr:uid="{00000000-0005-0000-0000-0000180B0000}"/>
    <cellStyle name="Normal 2 15 2" xfId="2840" xr:uid="{00000000-0005-0000-0000-0000190B0000}"/>
    <cellStyle name="Normal 2 16" xfId="2841" xr:uid="{00000000-0005-0000-0000-00001A0B0000}"/>
    <cellStyle name="Normal 2 16 2" xfId="2842" xr:uid="{00000000-0005-0000-0000-00001B0B0000}"/>
    <cellStyle name="Normal 2 17" xfId="2843" xr:uid="{00000000-0005-0000-0000-00001C0B0000}"/>
    <cellStyle name="Normal 2 18" xfId="2844" xr:uid="{00000000-0005-0000-0000-00001D0B0000}"/>
    <cellStyle name="Normal 2 2" xfId="2845" xr:uid="{00000000-0005-0000-0000-00001E0B0000}"/>
    <cellStyle name="Normal 2 2 2" xfId="2846" xr:uid="{00000000-0005-0000-0000-00001F0B0000}"/>
    <cellStyle name="Normal 2 2 3" xfId="2847" xr:uid="{00000000-0005-0000-0000-0000200B0000}"/>
    <cellStyle name="Normal 2 2 4" xfId="2848" xr:uid="{00000000-0005-0000-0000-0000210B0000}"/>
    <cellStyle name="Normal 2 20" xfId="2849" xr:uid="{00000000-0005-0000-0000-0000220B0000}"/>
    <cellStyle name="Normal 2 3" xfId="2850" xr:uid="{00000000-0005-0000-0000-0000230B0000}"/>
    <cellStyle name="Normal 2 3 10" xfId="2851" xr:uid="{00000000-0005-0000-0000-0000240B0000}"/>
    <cellStyle name="Normal 2 3 11" xfId="2852" xr:uid="{00000000-0005-0000-0000-0000250B0000}"/>
    <cellStyle name="Normal 2 3 12" xfId="2853" xr:uid="{00000000-0005-0000-0000-0000260B0000}"/>
    <cellStyle name="Normal 2 3 13" xfId="2854" xr:uid="{00000000-0005-0000-0000-0000270B0000}"/>
    <cellStyle name="Normal 2 3 14" xfId="2855" xr:uid="{00000000-0005-0000-0000-0000280B0000}"/>
    <cellStyle name="Normal 2 3 15" xfId="2856" xr:uid="{00000000-0005-0000-0000-0000290B0000}"/>
    <cellStyle name="Normal 2 3 16" xfId="2857" xr:uid="{00000000-0005-0000-0000-00002A0B0000}"/>
    <cellStyle name="Normal 2 3 17" xfId="2858" xr:uid="{00000000-0005-0000-0000-00002B0B0000}"/>
    <cellStyle name="Normal 2 3 18" xfId="2859" xr:uid="{00000000-0005-0000-0000-00002C0B0000}"/>
    <cellStyle name="Normal 2 3 19" xfId="2860" xr:uid="{00000000-0005-0000-0000-00002D0B0000}"/>
    <cellStyle name="Normal 2 3 2" xfId="2861" xr:uid="{00000000-0005-0000-0000-00002E0B0000}"/>
    <cellStyle name="Normal 2 3 2 2" xfId="2862" xr:uid="{00000000-0005-0000-0000-00002F0B0000}"/>
    <cellStyle name="Normal 2 3 20" xfId="2863" xr:uid="{00000000-0005-0000-0000-0000300B0000}"/>
    <cellStyle name="Normal 2 3 3" xfId="2864" xr:uid="{00000000-0005-0000-0000-0000310B0000}"/>
    <cellStyle name="Normal 2 3 4" xfId="2865" xr:uid="{00000000-0005-0000-0000-0000320B0000}"/>
    <cellStyle name="Normal 2 3 5" xfId="2866" xr:uid="{00000000-0005-0000-0000-0000330B0000}"/>
    <cellStyle name="Normal 2 3 6" xfId="2867" xr:uid="{00000000-0005-0000-0000-0000340B0000}"/>
    <cellStyle name="Normal 2 3 7" xfId="2868" xr:uid="{00000000-0005-0000-0000-0000350B0000}"/>
    <cellStyle name="Normal 2 3 8" xfId="2869" xr:uid="{00000000-0005-0000-0000-0000360B0000}"/>
    <cellStyle name="Normal 2 3 9" xfId="2870" xr:uid="{00000000-0005-0000-0000-0000370B0000}"/>
    <cellStyle name="Normal 2 4" xfId="2871" xr:uid="{00000000-0005-0000-0000-0000380B0000}"/>
    <cellStyle name="Normal 2 4 2" xfId="2872" xr:uid="{00000000-0005-0000-0000-0000390B0000}"/>
    <cellStyle name="Normal 2 4 3" xfId="2873" xr:uid="{00000000-0005-0000-0000-00003A0B0000}"/>
    <cellStyle name="Normal 2 5" xfId="2874" xr:uid="{00000000-0005-0000-0000-00003B0B0000}"/>
    <cellStyle name="Normal 2 5 2" xfId="2875" xr:uid="{00000000-0005-0000-0000-00003C0B0000}"/>
    <cellStyle name="Normal 2 6" xfId="2876" xr:uid="{00000000-0005-0000-0000-00003D0B0000}"/>
    <cellStyle name="Normal 2 6 2" xfId="2877" xr:uid="{00000000-0005-0000-0000-00003E0B0000}"/>
    <cellStyle name="Normal 2 7" xfId="2878" xr:uid="{00000000-0005-0000-0000-00003F0B0000}"/>
    <cellStyle name="Normal 2 7 2" xfId="2879" xr:uid="{00000000-0005-0000-0000-0000400B0000}"/>
    <cellStyle name="Normal 2 8" xfId="2880" xr:uid="{00000000-0005-0000-0000-0000410B0000}"/>
    <cellStyle name="Normal 2 8 2" xfId="2881" xr:uid="{00000000-0005-0000-0000-0000420B0000}"/>
    <cellStyle name="Normal 2 9" xfId="2882" xr:uid="{00000000-0005-0000-0000-0000430B0000}"/>
    <cellStyle name="Normal 2 9 2" xfId="2883" xr:uid="{00000000-0005-0000-0000-0000440B0000}"/>
    <cellStyle name="Normal 2_2007_Conso Mtech Group (8 co)" xfId="2884" xr:uid="{00000000-0005-0000-0000-0000450B0000}"/>
    <cellStyle name="Normal 20" xfId="2885" xr:uid="{00000000-0005-0000-0000-0000460B0000}"/>
    <cellStyle name="Normal 21" xfId="2886" xr:uid="{00000000-0005-0000-0000-0000470B0000}"/>
    <cellStyle name="Normal 22" xfId="2887" xr:uid="{00000000-0005-0000-0000-0000480B0000}"/>
    <cellStyle name="Normal 23" xfId="2888" xr:uid="{00000000-0005-0000-0000-0000490B0000}"/>
    <cellStyle name="Normal 24" xfId="2889" xr:uid="{00000000-0005-0000-0000-00004A0B0000}"/>
    <cellStyle name="Normal 25" xfId="2890" xr:uid="{00000000-0005-0000-0000-00004B0B0000}"/>
    <cellStyle name="Normal 26" xfId="2891" xr:uid="{00000000-0005-0000-0000-00004C0B0000}"/>
    <cellStyle name="Normal 27" xfId="2892" xr:uid="{00000000-0005-0000-0000-00004D0B0000}"/>
    <cellStyle name="Normal 27 2" xfId="2893" xr:uid="{00000000-0005-0000-0000-00004E0B0000}"/>
    <cellStyle name="Normal 27 3" xfId="2894" xr:uid="{00000000-0005-0000-0000-00004F0B0000}"/>
    <cellStyle name="Normal 28" xfId="2895" xr:uid="{00000000-0005-0000-0000-0000500B0000}"/>
    <cellStyle name="Normal 29" xfId="2896" xr:uid="{00000000-0005-0000-0000-0000510B0000}"/>
    <cellStyle name="Normal 3" xfId="2897" xr:uid="{00000000-0005-0000-0000-0000520B0000}"/>
    <cellStyle name="Normal 3 10" xfId="2898" xr:uid="{00000000-0005-0000-0000-0000530B0000}"/>
    <cellStyle name="Normal 3 11" xfId="2899" xr:uid="{00000000-0005-0000-0000-0000540B0000}"/>
    <cellStyle name="Normal 3 12" xfId="2900" xr:uid="{00000000-0005-0000-0000-0000550B0000}"/>
    <cellStyle name="Normal 3 13" xfId="2901" xr:uid="{00000000-0005-0000-0000-0000560B0000}"/>
    <cellStyle name="Normal 3 14" xfId="2902" xr:uid="{00000000-0005-0000-0000-0000570B0000}"/>
    <cellStyle name="Normal 3 15" xfId="2903" xr:uid="{00000000-0005-0000-0000-0000580B0000}"/>
    <cellStyle name="Normal 3 16" xfId="2904" xr:uid="{00000000-0005-0000-0000-0000590B0000}"/>
    <cellStyle name="Normal 3 17" xfId="2905" xr:uid="{00000000-0005-0000-0000-00005A0B0000}"/>
    <cellStyle name="Normal 3 18" xfId="2906" xr:uid="{00000000-0005-0000-0000-00005B0B0000}"/>
    <cellStyle name="Normal 3 19" xfId="2907" xr:uid="{00000000-0005-0000-0000-00005C0B0000}"/>
    <cellStyle name="Normal 3 2" xfId="2908" xr:uid="{00000000-0005-0000-0000-00005D0B0000}"/>
    <cellStyle name="Normal 3 2 2" xfId="2909" xr:uid="{00000000-0005-0000-0000-00005E0B0000}"/>
    <cellStyle name="Normal 3 2 2 2" xfId="2910" xr:uid="{00000000-0005-0000-0000-00005F0B0000}"/>
    <cellStyle name="Normal 3 2 2 2 2" xfId="2911" xr:uid="{00000000-0005-0000-0000-0000600B0000}"/>
    <cellStyle name="Normal 3 2 3" xfId="2912" xr:uid="{00000000-0005-0000-0000-0000610B0000}"/>
    <cellStyle name="Normal 3 2_Lead -  NU 31-3-54" xfId="2913" xr:uid="{00000000-0005-0000-0000-0000620B0000}"/>
    <cellStyle name="Normal 3 20" xfId="2914" xr:uid="{00000000-0005-0000-0000-0000630B0000}"/>
    <cellStyle name="Normal 3 21" xfId="2915" xr:uid="{00000000-0005-0000-0000-0000640B0000}"/>
    <cellStyle name="Normal 3 3" xfId="2916" xr:uid="{00000000-0005-0000-0000-0000650B0000}"/>
    <cellStyle name="Normal 3 4" xfId="2917" xr:uid="{00000000-0005-0000-0000-0000660B0000}"/>
    <cellStyle name="Normal 3 5" xfId="2918" xr:uid="{00000000-0005-0000-0000-0000670B0000}"/>
    <cellStyle name="Normal 3 6" xfId="2919" xr:uid="{00000000-0005-0000-0000-0000680B0000}"/>
    <cellStyle name="Normal 3 7" xfId="2920" xr:uid="{00000000-0005-0000-0000-0000690B0000}"/>
    <cellStyle name="Normal 3 8" xfId="2921" xr:uid="{00000000-0005-0000-0000-00006A0B0000}"/>
    <cellStyle name="Normal 3 9" xfId="2922" xr:uid="{00000000-0005-0000-0000-00006B0B0000}"/>
    <cellStyle name="Normal 3_2007_Conso Mtech Group (8 co)" xfId="2923" xr:uid="{00000000-0005-0000-0000-00006C0B0000}"/>
    <cellStyle name="Normal 30" xfId="2924" xr:uid="{00000000-0005-0000-0000-00006D0B0000}"/>
    <cellStyle name="Normal 31" xfId="2925" xr:uid="{00000000-0005-0000-0000-00006E0B0000}"/>
    <cellStyle name="Normal 32" xfId="2926" xr:uid="{00000000-0005-0000-0000-00006F0B0000}"/>
    <cellStyle name="Normal 33" xfId="2927" xr:uid="{00000000-0005-0000-0000-0000700B0000}"/>
    <cellStyle name="Normal 335" xfId="2928" xr:uid="{00000000-0005-0000-0000-0000710B0000}"/>
    <cellStyle name="Normal 34" xfId="2929" xr:uid="{00000000-0005-0000-0000-0000720B0000}"/>
    <cellStyle name="Normal 35" xfId="2930" xr:uid="{00000000-0005-0000-0000-0000730B0000}"/>
    <cellStyle name="Normal 36" xfId="2931" xr:uid="{00000000-0005-0000-0000-0000740B0000}"/>
    <cellStyle name="Normal 37" xfId="2932" xr:uid="{00000000-0005-0000-0000-0000750B0000}"/>
    <cellStyle name="Normal 38" xfId="2933" xr:uid="{00000000-0005-0000-0000-0000760B0000}"/>
    <cellStyle name="Normal 39" xfId="2934" xr:uid="{00000000-0005-0000-0000-0000770B0000}"/>
    <cellStyle name="Normal 4" xfId="2935" xr:uid="{00000000-0005-0000-0000-0000780B0000}"/>
    <cellStyle name="Normal 4 10" xfId="2936" xr:uid="{00000000-0005-0000-0000-0000790B0000}"/>
    <cellStyle name="Normal 4 11" xfId="2937" xr:uid="{00000000-0005-0000-0000-00007A0B0000}"/>
    <cellStyle name="Normal 4 12" xfId="2938" xr:uid="{00000000-0005-0000-0000-00007B0B0000}"/>
    <cellStyle name="Normal 4 13" xfId="2939" xr:uid="{00000000-0005-0000-0000-00007C0B0000}"/>
    <cellStyle name="Normal 4 14" xfId="2940" xr:uid="{00000000-0005-0000-0000-00007D0B0000}"/>
    <cellStyle name="Normal 4 15" xfId="2941" xr:uid="{00000000-0005-0000-0000-00007E0B0000}"/>
    <cellStyle name="Normal 4 16" xfId="2942" xr:uid="{00000000-0005-0000-0000-00007F0B0000}"/>
    <cellStyle name="Normal 4 17" xfId="2943" xr:uid="{00000000-0005-0000-0000-0000800B0000}"/>
    <cellStyle name="Normal 4 18" xfId="2944" xr:uid="{00000000-0005-0000-0000-0000810B0000}"/>
    <cellStyle name="Normal 4 19" xfId="2945" xr:uid="{00000000-0005-0000-0000-0000820B0000}"/>
    <cellStyle name="Normal 4 2" xfId="2946" xr:uid="{00000000-0005-0000-0000-0000830B0000}"/>
    <cellStyle name="Normal 4 2 2" xfId="2947" xr:uid="{00000000-0005-0000-0000-0000840B0000}"/>
    <cellStyle name="Normal 4 2 2 2" xfId="2948" xr:uid="{00000000-0005-0000-0000-0000850B0000}"/>
    <cellStyle name="Normal 4 2 3" xfId="2949" xr:uid="{00000000-0005-0000-0000-0000860B0000}"/>
    <cellStyle name="Normal 4 20" xfId="2950" xr:uid="{00000000-0005-0000-0000-0000870B0000}"/>
    <cellStyle name="Normal 4 21" xfId="2951" xr:uid="{00000000-0005-0000-0000-0000880B0000}"/>
    <cellStyle name="Normal 4 22" xfId="2952" xr:uid="{00000000-0005-0000-0000-0000890B0000}"/>
    <cellStyle name="Normal 4 23" xfId="2953" xr:uid="{00000000-0005-0000-0000-00008A0B0000}"/>
    <cellStyle name="Normal 4 3" xfId="2954" xr:uid="{00000000-0005-0000-0000-00008B0B0000}"/>
    <cellStyle name="Normal 4 4" xfId="2955" xr:uid="{00000000-0005-0000-0000-00008C0B0000}"/>
    <cellStyle name="Normal 4 5" xfId="2956" xr:uid="{00000000-0005-0000-0000-00008D0B0000}"/>
    <cellStyle name="Normal 4 6" xfId="2957" xr:uid="{00000000-0005-0000-0000-00008E0B0000}"/>
    <cellStyle name="Normal 4 7" xfId="2958" xr:uid="{00000000-0005-0000-0000-00008F0B0000}"/>
    <cellStyle name="Normal 4 8" xfId="2959" xr:uid="{00000000-0005-0000-0000-0000900B0000}"/>
    <cellStyle name="Normal 4 9" xfId="2960" xr:uid="{00000000-0005-0000-0000-0000910B0000}"/>
    <cellStyle name="Normal 4_Bulk _ Audit" xfId="2961" xr:uid="{00000000-0005-0000-0000-0000920B0000}"/>
    <cellStyle name="Normal 40" xfId="2962" xr:uid="{00000000-0005-0000-0000-0000930B0000}"/>
    <cellStyle name="Normal 41" xfId="2963" xr:uid="{00000000-0005-0000-0000-0000940B0000}"/>
    <cellStyle name="Normal 42" xfId="2964" xr:uid="{00000000-0005-0000-0000-0000950B0000}"/>
    <cellStyle name="Normal 43" xfId="2965" xr:uid="{00000000-0005-0000-0000-0000960B0000}"/>
    <cellStyle name="Normal 44" xfId="2966" xr:uid="{00000000-0005-0000-0000-0000970B0000}"/>
    <cellStyle name="Normal 45" xfId="2967" xr:uid="{00000000-0005-0000-0000-0000980B0000}"/>
    <cellStyle name="Normal 46" xfId="2968" xr:uid="{00000000-0005-0000-0000-0000990B0000}"/>
    <cellStyle name="Normal 47" xfId="2969" xr:uid="{00000000-0005-0000-0000-00009A0B0000}"/>
    <cellStyle name="Normal 48" xfId="2970" xr:uid="{00000000-0005-0000-0000-00009B0B0000}"/>
    <cellStyle name="Normal 49" xfId="2971" xr:uid="{00000000-0005-0000-0000-00009C0B0000}"/>
    <cellStyle name="Normal 5" xfId="2972" xr:uid="{00000000-0005-0000-0000-00009D0B0000}"/>
    <cellStyle name="Normal 5 2" xfId="2973" xr:uid="{00000000-0005-0000-0000-00009E0B0000}"/>
    <cellStyle name="Normal 5 3" xfId="2974" xr:uid="{00000000-0005-0000-0000-00009F0B0000}"/>
    <cellStyle name="Normal 5 4" xfId="2975" xr:uid="{00000000-0005-0000-0000-0000A00B0000}"/>
    <cellStyle name="Normal 5 4 2" xfId="2976" xr:uid="{00000000-0005-0000-0000-0000A10B0000}"/>
    <cellStyle name="Normal 5 5" xfId="2977" xr:uid="{00000000-0005-0000-0000-0000A20B0000}"/>
    <cellStyle name="Normal 5_Bulk _ Audit" xfId="2978" xr:uid="{00000000-0005-0000-0000-0000A30B0000}"/>
    <cellStyle name="Normal 50" xfId="2979" xr:uid="{00000000-0005-0000-0000-0000A40B0000}"/>
    <cellStyle name="Normal 51" xfId="2980" xr:uid="{00000000-0005-0000-0000-0000A50B0000}"/>
    <cellStyle name="Normal 52" xfId="2981" xr:uid="{00000000-0005-0000-0000-0000A60B0000}"/>
    <cellStyle name="Normal 53" xfId="2982" xr:uid="{00000000-0005-0000-0000-0000A70B0000}"/>
    <cellStyle name="Normal 54" xfId="2983" xr:uid="{00000000-0005-0000-0000-0000A80B0000}"/>
    <cellStyle name="Normal 55" xfId="2984" xr:uid="{00000000-0005-0000-0000-0000A90B0000}"/>
    <cellStyle name="Normal 56" xfId="2985" xr:uid="{00000000-0005-0000-0000-0000AA0B0000}"/>
    <cellStyle name="Normal 57" xfId="2986" xr:uid="{00000000-0005-0000-0000-0000AB0B0000}"/>
    <cellStyle name="Normal 58" xfId="2987" xr:uid="{00000000-0005-0000-0000-0000AC0B0000}"/>
    <cellStyle name="Normal 59" xfId="2988" xr:uid="{00000000-0005-0000-0000-0000AD0B0000}"/>
    <cellStyle name="Normal 6" xfId="2989" xr:uid="{00000000-0005-0000-0000-0000AE0B0000}"/>
    <cellStyle name="Normal 6 10" xfId="2990" xr:uid="{00000000-0005-0000-0000-0000AF0B0000}"/>
    <cellStyle name="Normal 6 11" xfId="2991" xr:uid="{00000000-0005-0000-0000-0000B00B0000}"/>
    <cellStyle name="Normal 6 12" xfId="2992" xr:uid="{00000000-0005-0000-0000-0000B10B0000}"/>
    <cellStyle name="Normal 6 13" xfId="2993" xr:uid="{00000000-0005-0000-0000-0000B20B0000}"/>
    <cellStyle name="Normal 6 14" xfId="2994" xr:uid="{00000000-0005-0000-0000-0000B30B0000}"/>
    <cellStyle name="Normal 6 15" xfId="2995" xr:uid="{00000000-0005-0000-0000-0000B40B0000}"/>
    <cellStyle name="Normal 6 16" xfId="2996" xr:uid="{00000000-0005-0000-0000-0000B50B0000}"/>
    <cellStyle name="Normal 6 17" xfId="2997" xr:uid="{00000000-0005-0000-0000-0000B60B0000}"/>
    <cellStyle name="Normal 6 18" xfId="2998" xr:uid="{00000000-0005-0000-0000-0000B70B0000}"/>
    <cellStyle name="Normal 6 19" xfId="2999" xr:uid="{00000000-0005-0000-0000-0000B80B0000}"/>
    <cellStyle name="Normal 6 2" xfId="3000" xr:uid="{00000000-0005-0000-0000-0000B90B0000}"/>
    <cellStyle name="Normal 6 2 2" xfId="3001" xr:uid="{00000000-0005-0000-0000-0000BA0B0000}"/>
    <cellStyle name="Normal 6 2 2 2" xfId="3002" xr:uid="{00000000-0005-0000-0000-0000BB0B0000}"/>
    <cellStyle name="Normal 6 2 3" xfId="3003" xr:uid="{00000000-0005-0000-0000-0000BC0B0000}"/>
    <cellStyle name="Normal 6 20" xfId="3004" xr:uid="{00000000-0005-0000-0000-0000BD0B0000}"/>
    <cellStyle name="Normal 6 21" xfId="3005" xr:uid="{00000000-0005-0000-0000-0000BE0B0000}"/>
    <cellStyle name="Normal 6 22" xfId="3006" xr:uid="{00000000-0005-0000-0000-0000BF0B0000}"/>
    <cellStyle name="Normal 6 3" xfId="3007" xr:uid="{00000000-0005-0000-0000-0000C00B0000}"/>
    <cellStyle name="Normal 6 4" xfId="3008" xr:uid="{00000000-0005-0000-0000-0000C10B0000}"/>
    <cellStyle name="Normal 6 5" xfId="3009" xr:uid="{00000000-0005-0000-0000-0000C20B0000}"/>
    <cellStyle name="Normal 6 6" xfId="3010" xr:uid="{00000000-0005-0000-0000-0000C30B0000}"/>
    <cellStyle name="Normal 6 7" xfId="3011" xr:uid="{00000000-0005-0000-0000-0000C40B0000}"/>
    <cellStyle name="Normal 6 8" xfId="3012" xr:uid="{00000000-0005-0000-0000-0000C50B0000}"/>
    <cellStyle name="Normal 6 9" xfId="3013" xr:uid="{00000000-0005-0000-0000-0000C60B0000}"/>
    <cellStyle name="Normal 6_FA BL" xfId="3014" xr:uid="{00000000-0005-0000-0000-0000C70B0000}"/>
    <cellStyle name="Normal 60" xfId="3015" xr:uid="{00000000-0005-0000-0000-0000C80B0000}"/>
    <cellStyle name="Normal 61" xfId="3016" xr:uid="{00000000-0005-0000-0000-0000C90B0000}"/>
    <cellStyle name="Normal 62" xfId="3017" xr:uid="{00000000-0005-0000-0000-0000CA0B0000}"/>
    <cellStyle name="Normal 63" xfId="3018" xr:uid="{00000000-0005-0000-0000-0000CB0B0000}"/>
    <cellStyle name="Normal 63 2" xfId="3019" xr:uid="{00000000-0005-0000-0000-0000CC0B0000}"/>
    <cellStyle name="Normal 64" xfId="3020" xr:uid="{00000000-0005-0000-0000-0000CD0B0000}"/>
    <cellStyle name="Normal 65" xfId="3021" xr:uid="{00000000-0005-0000-0000-0000CE0B0000}"/>
    <cellStyle name="Normal 66" xfId="3022" xr:uid="{00000000-0005-0000-0000-0000CF0B0000}"/>
    <cellStyle name="Normal 67" xfId="3023" xr:uid="{00000000-0005-0000-0000-0000D00B0000}"/>
    <cellStyle name="Normal 68" xfId="3024" xr:uid="{00000000-0005-0000-0000-0000D10B0000}"/>
    <cellStyle name="Normal 69" xfId="3025" xr:uid="{00000000-0005-0000-0000-0000D20B0000}"/>
    <cellStyle name="Normal 7" xfId="3026" xr:uid="{00000000-0005-0000-0000-0000D30B0000}"/>
    <cellStyle name="Normal 7 10" xfId="3027" xr:uid="{00000000-0005-0000-0000-0000D40B0000}"/>
    <cellStyle name="Normal 7 11" xfId="3028" xr:uid="{00000000-0005-0000-0000-0000D50B0000}"/>
    <cellStyle name="Normal 7 12" xfId="3029" xr:uid="{00000000-0005-0000-0000-0000D60B0000}"/>
    <cellStyle name="Normal 7 13" xfId="3030" xr:uid="{00000000-0005-0000-0000-0000D70B0000}"/>
    <cellStyle name="Normal 7 14" xfId="3031" xr:uid="{00000000-0005-0000-0000-0000D80B0000}"/>
    <cellStyle name="Normal 7 15" xfId="3032" xr:uid="{00000000-0005-0000-0000-0000D90B0000}"/>
    <cellStyle name="Normal 7 16" xfId="3033" xr:uid="{00000000-0005-0000-0000-0000DA0B0000}"/>
    <cellStyle name="Normal 7 17" xfId="3034" xr:uid="{00000000-0005-0000-0000-0000DB0B0000}"/>
    <cellStyle name="Normal 7 18" xfId="3035" xr:uid="{00000000-0005-0000-0000-0000DC0B0000}"/>
    <cellStyle name="Normal 7 19" xfId="3036" xr:uid="{00000000-0005-0000-0000-0000DD0B0000}"/>
    <cellStyle name="Normal 7 2" xfId="3037" xr:uid="{00000000-0005-0000-0000-0000DE0B0000}"/>
    <cellStyle name="Normal 7 2 2" xfId="3038" xr:uid="{00000000-0005-0000-0000-0000DF0B0000}"/>
    <cellStyle name="Normal 7 2 2 2" xfId="3039" xr:uid="{00000000-0005-0000-0000-0000E00B0000}"/>
    <cellStyle name="Normal 7 20" xfId="3040" xr:uid="{00000000-0005-0000-0000-0000E10B0000}"/>
    <cellStyle name="Normal 7 21" xfId="3041" xr:uid="{00000000-0005-0000-0000-0000E20B0000}"/>
    <cellStyle name="Normal 7 3" xfId="3042" xr:uid="{00000000-0005-0000-0000-0000E30B0000}"/>
    <cellStyle name="Normal 7 4" xfId="3043" xr:uid="{00000000-0005-0000-0000-0000E40B0000}"/>
    <cellStyle name="Normal 7 5" xfId="3044" xr:uid="{00000000-0005-0000-0000-0000E50B0000}"/>
    <cellStyle name="Normal 7 6" xfId="3045" xr:uid="{00000000-0005-0000-0000-0000E60B0000}"/>
    <cellStyle name="Normal 7 7" xfId="3046" xr:uid="{00000000-0005-0000-0000-0000E70B0000}"/>
    <cellStyle name="Normal 7 8" xfId="3047" xr:uid="{00000000-0005-0000-0000-0000E80B0000}"/>
    <cellStyle name="Normal 7 9" xfId="3048" xr:uid="{00000000-0005-0000-0000-0000E90B0000}"/>
    <cellStyle name="Normal 7_FA BL" xfId="3049" xr:uid="{00000000-0005-0000-0000-0000EA0B0000}"/>
    <cellStyle name="Normal 70" xfId="3050" xr:uid="{00000000-0005-0000-0000-0000EB0B0000}"/>
    <cellStyle name="Normal 71" xfId="3051" xr:uid="{00000000-0005-0000-0000-0000EC0B0000}"/>
    <cellStyle name="Normal 72" xfId="3052" xr:uid="{00000000-0005-0000-0000-0000ED0B0000}"/>
    <cellStyle name="Normal 73" xfId="3053" xr:uid="{00000000-0005-0000-0000-0000EE0B0000}"/>
    <cellStyle name="Normal 74" xfId="3054" xr:uid="{00000000-0005-0000-0000-0000EF0B0000}"/>
    <cellStyle name="Normal 75" xfId="3055" xr:uid="{00000000-0005-0000-0000-0000F00B0000}"/>
    <cellStyle name="Normal 76" xfId="3056" xr:uid="{00000000-0005-0000-0000-0000F10B0000}"/>
    <cellStyle name="Normal 77" xfId="3057" xr:uid="{00000000-0005-0000-0000-0000F20B0000}"/>
    <cellStyle name="Normal 78" xfId="3058" xr:uid="{00000000-0005-0000-0000-0000F30B0000}"/>
    <cellStyle name="Normal 79" xfId="3059" xr:uid="{00000000-0005-0000-0000-0000F40B0000}"/>
    <cellStyle name="Normal 8" xfId="3060" xr:uid="{00000000-0005-0000-0000-0000F50B0000}"/>
    <cellStyle name="Normal 8 10" xfId="3061" xr:uid="{00000000-0005-0000-0000-0000F60B0000}"/>
    <cellStyle name="Normal 8 11" xfId="3062" xr:uid="{00000000-0005-0000-0000-0000F70B0000}"/>
    <cellStyle name="Normal 8 12" xfId="3063" xr:uid="{00000000-0005-0000-0000-0000F80B0000}"/>
    <cellStyle name="Normal 8 13" xfId="3064" xr:uid="{00000000-0005-0000-0000-0000F90B0000}"/>
    <cellStyle name="Normal 8 14" xfId="3065" xr:uid="{00000000-0005-0000-0000-0000FA0B0000}"/>
    <cellStyle name="Normal 8 15" xfId="3066" xr:uid="{00000000-0005-0000-0000-0000FB0B0000}"/>
    <cellStyle name="Normal 8 16" xfId="3067" xr:uid="{00000000-0005-0000-0000-0000FC0B0000}"/>
    <cellStyle name="Normal 8 17" xfId="3068" xr:uid="{00000000-0005-0000-0000-0000FD0B0000}"/>
    <cellStyle name="Normal 8 18" xfId="3069" xr:uid="{00000000-0005-0000-0000-0000FE0B0000}"/>
    <cellStyle name="Normal 8 19" xfId="3070" xr:uid="{00000000-0005-0000-0000-0000FF0B0000}"/>
    <cellStyle name="Normal 8 2" xfId="3071" xr:uid="{00000000-0005-0000-0000-0000000C0000}"/>
    <cellStyle name="Normal 8 20" xfId="3072" xr:uid="{00000000-0005-0000-0000-0000010C0000}"/>
    <cellStyle name="Normal 8 21" xfId="3073" xr:uid="{00000000-0005-0000-0000-0000020C0000}"/>
    <cellStyle name="Normal 8 3" xfId="3074" xr:uid="{00000000-0005-0000-0000-0000030C0000}"/>
    <cellStyle name="Normal 8 3 2" xfId="3075" xr:uid="{00000000-0005-0000-0000-0000040C0000}"/>
    <cellStyle name="Normal 8 4" xfId="3076" xr:uid="{00000000-0005-0000-0000-0000050C0000}"/>
    <cellStyle name="Normal 8 5" xfId="3077" xr:uid="{00000000-0005-0000-0000-0000060C0000}"/>
    <cellStyle name="Normal 8 6" xfId="3078" xr:uid="{00000000-0005-0000-0000-0000070C0000}"/>
    <cellStyle name="Normal 8 7" xfId="3079" xr:uid="{00000000-0005-0000-0000-0000080C0000}"/>
    <cellStyle name="Normal 8 8" xfId="3080" xr:uid="{00000000-0005-0000-0000-0000090C0000}"/>
    <cellStyle name="Normal 8 9" xfId="3081" xr:uid="{00000000-0005-0000-0000-00000A0C0000}"/>
    <cellStyle name="Normal 80" xfId="3082" xr:uid="{00000000-0005-0000-0000-00000B0C0000}"/>
    <cellStyle name="Normal 81" xfId="3083" xr:uid="{00000000-0005-0000-0000-00000C0C0000}"/>
    <cellStyle name="Normal 82" xfId="3084" xr:uid="{00000000-0005-0000-0000-00000D0C0000}"/>
    <cellStyle name="Normal 83" xfId="3085" xr:uid="{00000000-0005-0000-0000-00000E0C0000}"/>
    <cellStyle name="Normal 84" xfId="3086" xr:uid="{00000000-0005-0000-0000-00000F0C0000}"/>
    <cellStyle name="Normal 84 2" xfId="3087" xr:uid="{00000000-0005-0000-0000-0000100C0000}"/>
    <cellStyle name="Normal 85" xfId="3088" xr:uid="{00000000-0005-0000-0000-0000110C0000}"/>
    <cellStyle name="Normal 86" xfId="3089" xr:uid="{00000000-0005-0000-0000-0000120C0000}"/>
    <cellStyle name="Normal 87" xfId="3090" xr:uid="{00000000-0005-0000-0000-0000130C0000}"/>
    <cellStyle name="Normal 88" xfId="3091" xr:uid="{00000000-0005-0000-0000-0000140C0000}"/>
    <cellStyle name="Normal 89" xfId="3092" xr:uid="{00000000-0005-0000-0000-0000150C0000}"/>
    <cellStyle name="Normal 9" xfId="3093" xr:uid="{00000000-0005-0000-0000-0000160C0000}"/>
    <cellStyle name="Normal 9 10" xfId="3094" xr:uid="{00000000-0005-0000-0000-0000170C0000}"/>
    <cellStyle name="Normal 9 11" xfId="3095" xr:uid="{00000000-0005-0000-0000-0000180C0000}"/>
    <cellStyle name="Normal 9 12" xfId="3096" xr:uid="{00000000-0005-0000-0000-0000190C0000}"/>
    <cellStyle name="Normal 9 13" xfId="3097" xr:uid="{00000000-0005-0000-0000-00001A0C0000}"/>
    <cellStyle name="Normal 9 14" xfId="3098" xr:uid="{00000000-0005-0000-0000-00001B0C0000}"/>
    <cellStyle name="Normal 9 15" xfId="3099" xr:uid="{00000000-0005-0000-0000-00001C0C0000}"/>
    <cellStyle name="Normal 9 16" xfId="3100" xr:uid="{00000000-0005-0000-0000-00001D0C0000}"/>
    <cellStyle name="Normal 9 17" xfId="3101" xr:uid="{00000000-0005-0000-0000-00001E0C0000}"/>
    <cellStyle name="Normal 9 18" xfId="3102" xr:uid="{00000000-0005-0000-0000-00001F0C0000}"/>
    <cellStyle name="Normal 9 19" xfId="3103" xr:uid="{00000000-0005-0000-0000-0000200C0000}"/>
    <cellStyle name="Normal 9 2" xfId="3104" xr:uid="{00000000-0005-0000-0000-0000210C0000}"/>
    <cellStyle name="Normal 9 2 2" xfId="3105" xr:uid="{00000000-0005-0000-0000-0000220C0000}"/>
    <cellStyle name="Normal 9 20" xfId="3106" xr:uid="{00000000-0005-0000-0000-0000230C0000}"/>
    <cellStyle name="Normal 9 21" xfId="3107" xr:uid="{00000000-0005-0000-0000-0000240C0000}"/>
    <cellStyle name="Normal 9 3" xfId="3108" xr:uid="{00000000-0005-0000-0000-0000250C0000}"/>
    <cellStyle name="Normal 9 4" xfId="3109" xr:uid="{00000000-0005-0000-0000-0000260C0000}"/>
    <cellStyle name="Normal 9 5" xfId="3110" xr:uid="{00000000-0005-0000-0000-0000270C0000}"/>
    <cellStyle name="Normal 9 6" xfId="3111" xr:uid="{00000000-0005-0000-0000-0000280C0000}"/>
    <cellStyle name="Normal 9 7" xfId="3112" xr:uid="{00000000-0005-0000-0000-0000290C0000}"/>
    <cellStyle name="Normal 9 8" xfId="3113" xr:uid="{00000000-0005-0000-0000-00002A0C0000}"/>
    <cellStyle name="Normal 9 9" xfId="3114" xr:uid="{00000000-0005-0000-0000-00002B0C0000}"/>
    <cellStyle name="Normal 90" xfId="3115" xr:uid="{00000000-0005-0000-0000-00002C0C0000}"/>
    <cellStyle name="Normal 91" xfId="3116" xr:uid="{00000000-0005-0000-0000-00002D0C0000}"/>
    <cellStyle name="Normal 92" xfId="3117" xr:uid="{00000000-0005-0000-0000-00002E0C0000}"/>
    <cellStyle name="Normal 93" xfId="3118" xr:uid="{00000000-0005-0000-0000-00002F0C0000}"/>
    <cellStyle name="Normal 94" xfId="3119" xr:uid="{00000000-0005-0000-0000-0000300C0000}"/>
    <cellStyle name="Normale_9639A02C" xfId="3120" xr:uid="{00000000-0005-0000-0000-0000310C0000}"/>
    <cellStyle name="Note 2" xfId="3121" xr:uid="{00000000-0005-0000-0000-0000320C0000}"/>
    <cellStyle name="Output 2" xfId="3122" xr:uid="{00000000-0005-0000-0000-0000330C0000}"/>
    <cellStyle name="Output 3" xfId="3123" xr:uid="{00000000-0005-0000-0000-0000340C0000}"/>
    <cellStyle name="Percent" xfId="3842" builtinId="5"/>
    <cellStyle name="Percent [0]" xfId="3124" xr:uid="{00000000-0005-0000-0000-0000350C0000}"/>
    <cellStyle name="Percent [00]" xfId="3125" xr:uid="{00000000-0005-0000-0000-0000360C0000}"/>
    <cellStyle name="Percent [2]" xfId="3126" xr:uid="{00000000-0005-0000-0000-0000370C0000}"/>
    <cellStyle name="Percent [2] 2" xfId="3127" xr:uid="{00000000-0005-0000-0000-0000380C0000}"/>
    <cellStyle name="Percent [2] 3" xfId="3128" xr:uid="{00000000-0005-0000-0000-0000390C0000}"/>
    <cellStyle name="Percent [2] 4" xfId="3129" xr:uid="{00000000-0005-0000-0000-00003A0C0000}"/>
    <cellStyle name="Percent 10" xfId="3130" xr:uid="{00000000-0005-0000-0000-00003B0C0000}"/>
    <cellStyle name="Percent 10 2" xfId="3131" xr:uid="{00000000-0005-0000-0000-00003C0C0000}"/>
    <cellStyle name="Percent 10 2 2" xfId="3132" xr:uid="{00000000-0005-0000-0000-00003D0C0000}"/>
    <cellStyle name="Percent 10 3" xfId="3133" xr:uid="{00000000-0005-0000-0000-00003E0C0000}"/>
    <cellStyle name="Percent 11" xfId="3134" xr:uid="{00000000-0005-0000-0000-00003F0C0000}"/>
    <cellStyle name="Percent 11 2" xfId="3135" xr:uid="{00000000-0005-0000-0000-0000400C0000}"/>
    <cellStyle name="Percent 12" xfId="3136" xr:uid="{00000000-0005-0000-0000-0000410C0000}"/>
    <cellStyle name="Percent 12 2" xfId="3137" xr:uid="{00000000-0005-0000-0000-0000420C0000}"/>
    <cellStyle name="Percent 13" xfId="3138" xr:uid="{00000000-0005-0000-0000-0000430C0000}"/>
    <cellStyle name="Percent 13 2" xfId="3139" xr:uid="{00000000-0005-0000-0000-0000440C0000}"/>
    <cellStyle name="Percent 14" xfId="3140" xr:uid="{00000000-0005-0000-0000-0000450C0000}"/>
    <cellStyle name="Percent 14 2" xfId="3141" xr:uid="{00000000-0005-0000-0000-0000460C0000}"/>
    <cellStyle name="Percent 15" xfId="3142" xr:uid="{00000000-0005-0000-0000-0000470C0000}"/>
    <cellStyle name="Percent 15 2" xfId="3143" xr:uid="{00000000-0005-0000-0000-0000480C0000}"/>
    <cellStyle name="Percent 16" xfId="3144" xr:uid="{00000000-0005-0000-0000-0000490C0000}"/>
    <cellStyle name="Percent 16 2" xfId="3145" xr:uid="{00000000-0005-0000-0000-00004A0C0000}"/>
    <cellStyle name="Percent 17" xfId="3146" xr:uid="{00000000-0005-0000-0000-00004B0C0000}"/>
    <cellStyle name="Percent 18" xfId="3147" xr:uid="{00000000-0005-0000-0000-00004C0C0000}"/>
    <cellStyle name="Percent 18 2" xfId="3148" xr:uid="{00000000-0005-0000-0000-00004D0C0000}"/>
    <cellStyle name="Percent 19" xfId="3149" xr:uid="{00000000-0005-0000-0000-00004E0C0000}"/>
    <cellStyle name="Percent 2" xfId="3150" xr:uid="{00000000-0005-0000-0000-00004F0C0000}"/>
    <cellStyle name="Percent 2 10" xfId="3151" xr:uid="{00000000-0005-0000-0000-0000500C0000}"/>
    <cellStyle name="Percent 2 10 2" xfId="3152" xr:uid="{00000000-0005-0000-0000-0000510C0000}"/>
    <cellStyle name="Percent 2 11" xfId="3153" xr:uid="{00000000-0005-0000-0000-0000520C0000}"/>
    <cellStyle name="Percent 2 11 2" xfId="3154" xr:uid="{00000000-0005-0000-0000-0000530C0000}"/>
    <cellStyle name="Percent 2 12" xfId="3155" xr:uid="{00000000-0005-0000-0000-0000540C0000}"/>
    <cellStyle name="Percent 2 12 2" xfId="3156" xr:uid="{00000000-0005-0000-0000-0000550C0000}"/>
    <cellStyle name="Percent 2 13" xfId="3157" xr:uid="{00000000-0005-0000-0000-0000560C0000}"/>
    <cellStyle name="Percent 2 13 2" xfId="3158" xr:uid="{00000000-0005-0000-0000-0000570C0000}"/>
    <cellStyle name="Percent 2 14" xfId="3159" xr:uid="{00000000-0005-0000-0000-0000580C0000}"/>
    <cellStyle name="Percent 2 14 2" xfId="3160" xr:uid="{00000000-0005-0000-0000-0000590C0000}"/>
    <cellStyle name="Percent 2 15" xfId="3161" xr:uid="{00000000-0005-0000-0000-00005A0C0000}"/>
    <cellStyle name="Percent 2 15 2" xfId="3162" xr:uid="{00000000-0005-0000-0000-00005B0C0000}"/>
    <cellStyle name="Percent 2 16" xfId="3163" xr:uid="{00000000-0005-0000-0000-00005C0C0000}"/>
    <cellStyle name="Percent 2 16 2" xfId="3164" xr:uid="{00000000-0005-0000-0000-00005D0C0000}"/>
    <cellStyle name="Percent 2 17" xfId="3165" xr:uid="{00000000-0005-0000-0000-00005E0C0000}"/>
    <cellStyle name="Percent 2 18" xfId="3166" xr:uid="{00000000-0005-0000-0000-00005F0C0000}"/>
    <cellStyle name="Percent 2 18 2" xfId="3167" xr:uid="{00000000-0005-0000-0000-0000600C0000}"/>
    <cellStyle name="Percent 2 18 2 2" xfId="3168" xr:uid="{00000000-0005-0000-0000-0000610C0000}"/>
    <cellStyle name="Percent 2 18 3" xfId="3169" xr:uid="{00000000-0005-0000-0000-0000620C0000}"/>
    <cellStyle name="Percent 2 18 3 2" xfId="3170" xr:uid="{00000000-0005-0000-0000-0000630C0000}"/>
    <cellStyle name="Percent 2 18 4" xfId="3171" xr:uid="{00000000-0005-0000-0000-0000640C0000}"/>
    <cellStyle name="Percent 2 18 5" xfId="3172" xr:uid="{00000000-0005-0000-0000-0000650C0000}"/>
    <cellStyle name="Percent 2 2" xfId="3173" xr:uid="{00000000-0005-0000-0000-0000660C0000}"/>
    <cellStyle name="Percent 2 2 2" xfId="3174" xr:uid="{00000000-0005-0000-0000-0000670C0000}"/>
    <cellStyle name="Percent 2 3" xfId="3175" xr:uid="{00000000-0005-0000-0000-0000680C0000}"/>
    <cellStyle name="Percent 2 3 2" xfId="3176" xr:uid="{00000000-0005-0000-0000-0000690C0000}"/>
    <cellStyle name="Percent 2 4" xfId="3177" xr:uid="{00000000-0005-0000-0000-00006A0C0000}"/>
    <cellStyle name="Percent 2 4 2" xfId="3178" xr:uid="{00000000-0005-0000-0000-00006B0C0000}"/>
    <cellStyle name="Percent 2 5" xfId="3179" xr:uid="{00000000-0005-0000-0000-00006C0C0000}"/>
    <cellStyle name="Percent 2 5 2" xfId="3180" xr:uid="{00000000-0005-0000-0000-00006D0C0000}"/>
    <cellStyle name="Percent 2 6" xfId="3181" xr:uid="{00000000-0005-0000-0000-00006E0C0000}"/>
    <cellStyle name="Percent 2 6 2" xfId="3182" xr:uid="{00000000-0005-0000-0000-00006F0C0000}"/>
    <cellStyle name="Percent 2 7" xfId="3183" xr:uid="{00000000-0005-0000-0000-0000700C0000}"/>
    <cellStyle name="Percent 2 7 2" xfId="3184" xr:uid="{00000000-0005-0000-0000-0000710C0000}"/>
    <cellStyle name="Percent 2 8" xfId="3185" xr:uid="{00000000-0005-0000-0000-0000720C0000}"/>
    <cellStyle name="Percent 2 8 2" xfId="3186" xr:uid="{00000000-0005-0000-0000-0000730C0000}"/>
    <cellStyle name="Percent 2 9" xfId="3187" xr:uid="{00000000-0005-0000-0000-0000740C0000}"/>
    <cellStyle name="Percent 2 9 2" xfId="3188" xr:uid="{00000000-0005-0000-0000-0000750C0000}"/>
    <cellStyle name="Percent 2_ประหน้าecl-19-4-54(แพน)" xfId="3189" xr:uid="{00000000-0005-0000-0000-0000760C0000}"/>
    <cellStyle name="Percent 20" xfId="3190" xr:uid="{00000000-0005-0000-0000-0000770C0000}"/>
    <cellStyle name="Percent 20 2" xfId="3191" xr:uid="{00000000-0005-0000-0000-0000780C0000}"/>
    <cellStyle name="Percent 20 2 2" xfId="3192" xr:uid="{00000000-0005-0000-0000-0000790C0000}"/>
    <cellStyle name="Percent 20 3" xfId="3193" xr:uid="{00000000-0005-0000-0000-00007A0C0000}"/>
    <cellStyle name="Percent 20 3 2" xfId="3194" xr:uid="{00000000-0005-0000-0000-00007B0C0000}"/>
    <cellStyle name="Percent 20 4" xfId="3195" xr:uid="{00000000-0005-0000-0000-00007C0C0000}"/>
    <cellStyle name="Percent 20 5" xfId="3196" xr:uid="{00000000-0005-0000-0000-00007D0C0000}"/>
    <cellStyle name="Percent 21" xfId="3197" xr:uid="{00000000-0005-0000-0000-00007E0C0000}"/>
    <cellStyle name="Percent 21 2" xfId="3198" xr:uid="{00000000-0005-0000-0000-00007F0C0000}"/>
    <cellStyle name="Percent 21 2 2" xfId="3199" xr:uid="{00000000-0005-0000-0000-0000800C0000}"/>
    <cellStyle name="Percent 21 3" xfId="3200" xr:uid="{00000000-0005-0000-0000-0000810C0000}"/>
    <cellStyle name="Percent 21 3 2" xfId="3201" xr:uid="{00000000-0005-0000-0000-0000820C0000}"/>
    <cellStyle name="Percent 21 4" xfId="3202" xr:uid="{00000000-0005-0000-0000-0000830C0000}"/>
    <cellStyle name="Percent 21 5" xfId="3203" xr:uid="{00000000-0005-0000-0000-0000840C0000}"/>
    <cellStyle name="Percent 22" xfId="3204" xr:uid="{00000000-0005-0000-0000-0000850C0000}"/>
    <cellStyle name="Percent 23" xfId="3205" xr:uid="{00000000-0005-0000-0000-0000860C0000}"/>
    <cellStyle name="Percent 24" xfId="3206" xr:uid="{00000000-0005-0000-0000-0000870C0000}"/>
    <cellStyle name="Percent 24 2" xfId="3207" xr:uid="{00000000-0005-0000-0000-0000880C0000}"/>
    <cellStyle name="Percent 25" xfId="3208" xr:uid="{00000000-0005-0000-0000-0000890C0000}"/>
    <cellStyle name="Percent 26" xfId="3209" xr:uid="{00000000-0005-0000-0000-00008A0C0000}"/>
    <cellStyle name="Percent 26 2" xfId="3210" xr:uid="{00000000-0005-0000-0000-00008B0C0000}"/>
    <cellStyle name="Percent 27" xfId="3211" xr:uid="{00000000-0005-0000-0000-00008C0C0000}"/>
    <cellStyle name="Percent 27 2" xfId="3212" xr:uid="{00000000-0005-0000-0000-00008D0C0000}"/>
    <cellStyle name="Percent 28" xfId="3213" xr:uid="{00000000-0005-0000-0000-00008E0C0000}"/>
    <cellStyle name="Percent 28 2" xfId="3214" xr:uid="{00000000-0005-0000-0000-00008F0C0000}"/>
    <cellStyle name="Percent 29" xfId="3215" xr:uid="{00000000-0005-0000-0000-0000900C0000}"/>
    <cellStyle name="Percent 29 2" xfId="3216" xr:uid="{00000000-0005-0000-0000-0000910C0000}"/>
    <cellStyle name="Percent 3" xfId="3217" xr:uid="{00000000-0005-0000-0000-0000920C0000}"/>
    <cellStyle name="Percent 3 10" xfId="3218" xr:uid="{00000000-0005-0000-0000-0000930C0000}"/>
    <cellStyle name="Percent 3 10 2" xfId="3219" xr:uid="{00000000-0005-0000-0000-0000940C0000}"/>
    <cellStyle name="Percent 3 10 2 2" xfId="3220" xr:uid="{00000000-0005-0000-0000-0000950C0000}"/>
    <cellStyle name="Percent 3 10 3" xfId="3221" xr:uid="{00000000-0005-0000-0000-0000960C0000}"/>
    <cellStyle name="Percent 3 10 3 2" xfId="3222" xr:uid="{00000000-0005-0000-0000-0000970C0000}"/>
    <cellStyle name="Percent 3 10 4" xfId="3223" xr:uid="{00000000-0005-0000-0000-0000980C0000}"/>
    <cellStyle name="Percent 3 10 5" xfId="3224" xr:uid="{00000000-0005-0000-0000-0000990C0000}"/>
    <cellStyle name="Percent 3 11" xfId="3225" xr:uid="{00000000-0005-0000-0000-00009A0C0000}"/>
    <cellStyle name="Percent 3 11 2" xfId="3226" xr:uid="{00000000-0005-0000-0000-00009B0C0000}"/>
    <cellStyle name="Percent 3 11 2 2" xfId="3227" xr:uid="{00000000-0005-0000-0000-00009C0C0000}"/>
    <cellStyle name="Percent 3 11 3" xfId="3228" xr:uid="{00000000-0005-0000-0000-00009D0C0000}"/>
    <cellStyle name="Percent 3 11 3 2" xfId="3229" xr:uid="{00000000-0005-0000-0000-00009E0C0000}"/>
    <cellStyle name="Percent 3 11 4" xfId="3230" xr:uid="{00000000-0005-0000-0000-00009F0C0000}"/>
    <cellStyle name="Percent 3 11 5" xfId="3231" xr:uid="{00000000-0005-0000-0000-0000A00C0000}"/>
    <cellStyle name="Percent 3 12" xfId="3232" xr:uid="{00000000-0005-0000-0000-0000A10C0000}"/>
    <cellStyle name="Percent 3 12 2" xfId="3233" xr:uid="{00000000-0005-0000-0000-0000A20C0000}"/>
    <cellStyle name="Percent 3 12 2 2" xfId="3234" xr:uid="{00000000-0005-0000-0000-0000A30C0000}"/>
    <cellStyle name="Percent 3 12 3" xfId="3235" xr:uid="{00000000-0005-0000-0000-0000A40C0000}"/>
    <cellStyle name="Percent 3 12 3 2" xfId="3236" xr:uid="{00000000-0005-0000-0000-0000A50C0000}"/>
    <cellStyle name="Percent 3 12 4" xfId="3237" xr:uid="{00000000-0005-0000-0000-0000A60C0000}"/>
    <cellStyle name="Percent 3 12 5" xfId="3238" xr:uid="{00000000-0005-0000-0000-0000A70C0000}"/>
    <cellStyle name="Percent 3 13" xfId="3239" xr:uid="{00000000-0005-0000-0000-0000A80C0000}"/>
    <cellStyle name="Percent 3 13 2" xfId="3240" xr:uid="{00000000-0005-0000-0000-0000A90C0000}"/>
    <cellStyle name="Percent 3 13 2 2" xfId="3241" xr:uid="{00000000-0005-0000-0000-0000AA0C0000}"/>
    <cellStyle name="Percent 3 13 3" xfId="3242" xr:uid="{00000000-0005-0000-0000-0000AB0C0000}"/>
    <cellStyle name="Percent 3 13 3 2" xfId="3243" xr:uid="{00000000-0005-0000-0000-0000AC0C0000}"/>
    <cellStyle name="Percent 3 13 4" xfId="3244" xr:uid="{00000000-0005-0000-0000-0000AD0C0000}"/>
    <cellStyle name="Percent 3 13 5" xfId="3245" xr:uid="{00000000-0005-0000-0000-0000AE0C0000}"/>
    <cellStyle name="Percent 3 14" xfId="3246" xr:uid="{00000000-0005-0000-0000-0000AF0C0000}"/>
    <cellStyle name="Percent 3 14 2" xfId="3247" xr:uid="{00000000-0005-0000-0000-0000B00C0000}"/>
    <cellStyle name="Percent 3 14 2 2" xfId="3248" xr:uid="{00000000-0005-0000-0000-0000B10C0000}"/>
    <cellStyle name="Percent 3 14 3" xfId="3249" xr:uid="{00000000-0005-0000-0000-0000B20C0000}"/>
    <cellStyle name="Percent 3 14 3 2" xfId="3250" xr:uid="{00000000-0005-0000-0000-0000B30C0000}"/>
    <cellStyle name="Percent 3 14 4" xfId="3251" xr:uid="{00000000-0005-0000-0000-0000B40C0000}"/>
    <cellStyle name="Percent 3 14 5" xfId="3252" xr:uid="{00000000-0005-0000-0000-0000B50C0000}"/>
    <cellStyle name="Percent 3 15" xfId="3253" xr:uid="{00000000-0005-0000-0000-0000B60C0000}"/>
    <cellStyle name="Percent 3 15 2" xfId="3254" xr:uid="{00000000-0005-0000-0000-0000B70C0000}"/>
    <cellStyle name="Percent 3 15 2 2" xfId="3255" xr:uid="{00000000-0005-0000-0000-0000B80C0000}"/>
    <cellStyle name="Percent 3 15 3" xfId="3256" xr:uid="{00000000-0005-0000-0000-0000B90C0000}"/>
    <cellStyle name="Percent 3 15 3 2" xfId="3257" xr:uid="{00000000-0005-0000-0000-0000BA0C0000}"/>
    <cellStyle name="Percent 3 15 4" xfId="3258" xr:uid="{00000000-0005-0000-0000-0000BB0C0000}"/>
    <cellStyle name="Percent 3 15 5" xfId="3259" xr:uid="{00000000-0005-0000-0000-0000BC0C0000}"/>
    <cellStyle name="Percent 3 16" xfId="3260" xr:uid="{00000000-0005-0000-0000-0000BD0C0000}"/>
    <cellStyle name="Percent 3 16 2" xfId="3261" xr:uid="{00000000-0005-0000-0000-0000BE0C0000}"/>
    <cellStyle name="Percent 3 16 2 2" xfId="3262" xr:uid="{00000000-0005-0000-0000-0000BF0C0000}"/>
    <cellStyle name="Percent 3 16 3" xfId="3263" xr:uid="{00000000-0005-0000-0000-0000C00C0000}"/>
    <cellStyle name="Percent 3 16 3 2" xfId="3264" xr:uid="{00000000-0005-0000-0000-0000C10C0000}"/>
    <cellStyle name="Percent 3 16 4" xfId="3265" xr:uid="{00000000-0005-0000-0000-0000C20C0000}"/>
    <cellStyle name="Percent 3 16 5" xfId="3266" xr:uid="{00000000-0005-0000-0000-0000C30C0000}"/>
    <cellStyle name="Percent 3 17" xfId="3267" xr:uid="{00000000-0005-0000-0000-0000C40C0000}"/>
    <cellStyle name="Percent 3 17 2" xfId="3268" xr:uid="{00000000-0005-0000-0000-0000C50C0000}"/>
    <cellStyle name="Percent 3 17 2 2" xfId="3269" xr:uid="{00000000-0005-0000-0000-0000C60C0000}"/>
    <cellStyle name="Percent 3 17 3" xfId="3270" xr:uid="{00000000-0005-0000-0000-0000C70C0000}"/>
    <cellStyle name="Percent 3 17 3 2" xfId="3271" xr:uid="{00000000-0005-0000-0000-0000C80C0000}"/>
    <cellStyle name="Percent 3 17 4" xfId="3272" xr:uid="{00000000-0005-0000-0000-0000C90C0000}"/>
    <cellStyle name="Percent 3 17 5" xfId="3273" xr:uid="{00000000-0005-0000-0000-0000CA0C0000}"/>
    <cellStyle name="Percent 3 18" xfId="3274" xr:uid="{00000000-0005-0000-0000-0000CB0C0000}"/>
    <cellStyle name="Percent 3 18 2" xfId="3275" xr:uid="{00000000-0005-0000-0000-0000CC0C0000}"/>
    <cellStyle name="Percent 3 18 2 2" xfId="3276" xr:uid="{00000000-0005-0000-0000-0000CD0C0000}"/>
    <cellStyle name="Percent 3 18 3" xfId="3277" xr:uid="{00000000-0005-0000-0000-0000CE0C0000}"/>
    <cellStyle name="Percent 3 18 3 2" xfId="3278" xr:uid="{00000000-0005-0000-0000-0000CF0C0000}"/>
    <cellStyle name="Percent 3 18 4" xfId="3279" xr:uid="{00000000-0005-0000-0000-0000D00C0000}"/>
    <cellStyle name="Percent 3 18 5" xfId="3280" xr:uid="{00000000-0005-0000-0000-0000D10C0000}"/>
    <cellStyle name="Percent 3 19" xfId="3281" xr:uid="{00000000-0005-0000-0000-0000D20C0000}"/>
    <cellStyle name="Percent 3 19 2" xfId="3282" xr:uid="{00000000-0005-0000-0000-0000D30C0000}"/>
    <cellStyle name="Percent 3 19 2 2" xfId="3283" xr:uid="{00000000-0005-0000-0000-0000D40C0000}"/>
    <cellStyle name="Percent 3 19 3" xfId="3284" xr:uid="{00000000-0005-0000-0000-0000D50C0000}"/>
    <cellStyle name="Percent 3 19 3 2" xfId="3285" xr:uid="{00000000-0005-0000-0000-0000D60C0000}"/>
    <cellStyle name="Percent 3 19 4" xfId="3286" xr:uid="{00000000-0005-0000-0000-0000D70C0000}"/>
    <cellStyle name="Percent 3 19 5" xfId="3287" xr:uid="{00000000-0005-0000-0000-0000D80C0000}"/>
    <cellStyle name="Percent 3 2" xfId="3288" xr:uid="{00000000-0005-0000-0000-0000D90C0000}"/>
    <cellStyle name="Percent 3 2 2" xfId="3289" xr:uid="{00000000-0005-0000-0000-0000DA0C0000}"/>
    <cellStyle name="Percent 3 20" xfId="3290" xr:uid="{00000000-0005-0000-0000-0000DB0C0000}"/>
    <cellStyle name="Percent 3 20 2" xfId="3291" xr:uid="{00000000-0005-0000-0000-0000DC0C0000}"/>
    <cellStyle name="Percent 3 20 2 2" xfId="3292" xr:uid="{00000000-0005-0000-0000-0000DD0C0000}"/>
    <cellStyle name="Percent 3 20 3" xfId="3293" xr:uid="{00000000-0005-0000-0000-0000DE0C0000}"/>
    <cellStyle name="Percent 3 20 3 2" xfId="3294" xr:uid="{00000000-0005-0000-0000-0000DF0C0000}"/>
    <cellStyle name="Percent 3 20 4" xfId="3295" xr:uid="{00000000-0005-0000-0000-0000E00C0000}"/>
    <cellStyle name="Percent 3 20 5" xfId="3296" xr:uid="{00000000-0005-0000-0000-0000E10C0000}"/>
    <cellStyle name="Percent 3 21" xfId="3297" xr:uid="{00000000-0005-0000-0000-0000E20C0000}"/>
    <cellStyle name="Percent 3 21 2" xfId="3298" xr:uid="{00000000-0005-0000-0000-0000E30C0000}"/>
    <cellStyle name="Percent 3 21 2 2" xfId="3299" xr:uid="{00000000-0005-0000-0000-0000E40C0000}"/>
    <cellStyle name="Percent 3 21 3" xfId="3300" xr:uid="{00000000-0005-0000-0000-0000E50C0000}"/>
    <cellStyle name="Percent 3 21 3 2" xfId="3301" xr:uid="{00000000-0005-0000-0000-0000E60C0000}"/>
    <cellStyle name="Percent 3 21 4" xfId="3302" xr:uid="{00000000-0005-0000-0000-0000E70C0000}"/>
    <cellStyle name="Percent 3 21 5" xfId="3303" xr:uid="{00000000-0005-0000-0000-0000E80C0000}"/>
    <cellStyle name="Percent 3 22" xfId="3304" xr:uid="{00000000-0005-0000-0000-0000E90C0000}"/>
    <cellStyle name="Percent 3 22 2" xfId="3305" xr:uid="{00000000-0005-0000-0000-0000EA0C0000}"/>
    <cellStyle name="Percent 3 22 2 2" xfId="3306" xr:uid="{00000000-0005-0000-0000-0000EB0C0000}"/>
    <cellStyle name="Percent 3 22 3" xfId="3307" xr:uid="{00000000-0005-0000-0000-0000EC0C0000}"/>
    <cellStyle name="Percent 3 22 3 2" xfId="3308" xr:uid="{00000000-0005-0000-0000-0000ED0C0000}"/>
    <cellStyle name="Percent 3 22 4" xfId="3309" xr:uid="{00000000-0005-0000-0000-0000EE0C0000}"/>
    <cellStyle name="Percent 3 22 5" xfId="3310" xr:uid="{00000000-0005-0000-0000-0000EF0C0000}"/>
    <cellStyle name="Percent 3 23" xfId="3311" xr:uid="{00000000-0005-0000-0000-0000F00C0000}"/>
    <cellStyle name="Percent 3 23 2" xfId="3312" xr:uid="{00000000-0005-0000-0000-0000F10C0000}"/>
    <cellStyle name="Percent 3 23 2 2" xfId="3313" xr:uid="{00000000-0005-0000-0000-0000F20C0000}"/>
    <cellStyle name="Percent 3 23 3" xfId="3314" xr:uid="{00000000-0005-0000-0000-0000F30C0000}"/>
    <cellStyle name="Percent 3 23 3 2" xfId="3315" xr:uid="{00000000-0005-0000-0000-0000F40C0000}"/>
    <cellStyle name="Percent 3 23 4" xfId="3316" xr:uid="{00000000-0005-0000-0000-0000F50C0000}"/>
    <cellStyle name="Percent 3 23 5" xfId="3317" xr:uid="{00000000-0005-0000-0000-0000F60C0000}"/>
    <cellStyle name="Percent 3 24" xfId="3318" xr:uid="{00000000-0005-0000-0000-0000F70C0000}"/>
    <cellStyle name="Percent 3 24 2" xfId="3319" xr:uid="{00000000-0005-0000-0000-0000F80C0000}"/>
    <cellStyle name="Percent 3 25" xfId="3320" xr:uid="{00000000-0005-0000-0000-0000F90C0000}"/>
    <cellStyle name="Percent 3 25 2" xfId="3321" xr:uid="{00000000-0005-0000-0000-0000FA0C0000}"/>
    <cellStyle name="Percent 3 26" xfId="3322" xr:uid="{00000000-0005-0000-0000-0000FB0C0000}"/>
    <cellStyle name="Percent 3 27" xfId="3323" xr:uid="{00000000-0005-0000-0000-0000FC0C0000}"/>
    <cellStyle name="Percent 3 3" xfId="3324" xr:uid="{00000000-0005-0000-0000-0000FD0C0000}"/>
    <cellStyle name="Percent 3 4" xfId="3325" xr:uid="{00000000-0005-0000-0000-0000FE0C0000}"/>
    <cellStyle name="Percent 3 5" xfId="3326" xr:uid="{00000000-0005-0000-0000-0000FF0C0000}"/>
    <cellStyle name="Percent 3 6" xfId="3327" xr:uid="{00000000-0005-0000-0000-0000000D0000}"/>
    <cellStyle name="Percent 3 6 2" xfId="3328" xr:uid="{00000000-0005-0000-0000-0000010D0000}"/>
    <cellStyle name="Percent 3 6 2 2" xfId="3329" xr:uid="{00000000-0005-0000-0000-0000020D0000}"/>
    <cellStyle name="Percent 3 6 3" xfId="3330" xr:uid="{00000000-0005-0000-0000-0000030D0000}"/>
    <cellStyle name="Percent 3 6 3 2" xfId="3331" xr:uid="{00000000-0005-0000-0000-0000040D0000}"/>
    <cellStyle name="Percent 3 6 4" xfId="3332" xr:uid="{00000000-0005-0000-0000-0000050D0000}"/>
    <cellStyle name="Percent 3 6 5" xfId="3333" xr:uid="{00000000-0005-0000-0000-0000060D0000}"/>
    <cellStyle name="Percent 3 7" xfId="3334" xr:uid="{00000000-0005-0000-0000-0000070D0000}"/>
    <cellStyle name="Percent 3 7 2" xfId="3335" xr:uid="{00000000-0005-0000-0000-0000080D0000}"/>
    <cellStyle name="Percent 3 7 2 2" xfId="3336" xr:uid="{00000000-0005-0000-0000-0000090D0000}"/>
    <cellStyle name="Percent 3 7 3" xfId="3337" xr:uid="{00000000-0005-0000-0000-00000A0D0000}"/>
    <cellStyle name="Percent 3 7 3 2" xfId="3338" xr:uid="{00000000-0005-0000-0000-00000B0D0000}"/>
    <cellStyle name="Percent 3 7 4" xfId="3339" xr:uid="{00000000-0005-0000-0000-00000C0D0000}"/>
    <cellStyle name="Percent 3 7 5" xfId="3340" xr:uid="{00000000-0005-0000-0000-00000D0D0000}"/>
    <cellStyle name="Percent 3 8" xfId="3341" xr:uid="{00000000-0005-0000-0000-00000E0D0000}"/>
    <cellStyle name="Percent 3 8 2" xfId="3342" xr:uid="{00000000-0005-0000-0000-00000F0D0000}"/>
    <cellStyle name="Percent 3 8 2 2" xfId="3343" xr:uid="{00000000-0005-0000-0000-0000100D0000}"/>
    <cellStyle name="Percent 3 8 3" xfId="3344" xr:uid="{00000000-0005-0000-0000-0000110D0000}"/>
    <cellStyle name="Percent 3 8 3 2" xfId="3345" xr:uid="{00000000-0005-0000-0000-0000120D0000}"/>
    <cellStyle name="Percent 3 8 4" xfId="3346" xr:uid="{00000000-0005-0000-0000-0000130D0000}"/>
    <cellStyle name="Percent 3 8 5" xfId="3347" xr:uid="{00000000-0005-0000-0000-0000140D0000}"/>
    <cellStyle name="Percent 3 9" xfId="3348" xr:uid="{00000000-0005-0000-0000-0000150D0000}"/>
    <cellStyle name="Percent 3 9 2" xfId="3349" xr:uid="{00000000-0005-0000-0000-0000160D0000}"/>
    <cellStyle name="Percent 3 9 2 2" xfId="3350" xr:uid="{00000000-0005-0000-0000-0000170D0000}"/>
    <cellStyle name="Percent 3 9 3" xfId="3351" xr:uid="{00000000-0005-0000-0000-0000180D0000}"/>
    <cellStyle name="Percent 3 9 3 2" xfId="3352" xr:uid="{00000000-0005-0000-0000-0000190D0000}"/>
    <cellStyle name="Percent 3 9 4" xfId="3353" xr:uid="{00000000-0005-0000-0000-00001A0D0000}"/>
    <cellStyle name="Percent 3 9 5" xfId="3354" xr:uid="{00000000-0005-0000-0000-00001B0D0000}"/>
    <cellStyle name="Percent 30" xfId="3355" xr:uid="{00000000-0005-0000-0000-00001C0D0000}"/>
    <cellStyle name="Percent 30 2" xfId="3356" xr:uid="{00000000-0005-0000-0000-00001D0D0000}"/>
    <cellStyle name="Percent 31" xfId="3357" xr:uid="{00000000-0005-0000-0000-00001E0D0000}"/>
    <cellStyle name="Percent 31 2" xfId="3358" xr:uid="{00000000-0005-0000-0000-00001F0D0000}"/>
    <cellStyle name="Percent 32" xfId="3359" xr:uid="{00000000-0005-0000-0000-0000200D0000}"/>
    <cellStyle name="Percent 32 2" xfId="3360" xr:uid="{00000000-0005-0000-0000-0000210D0000}"/>
    <cellStyle name="Percent 33" xfId="3361" xr:uid="{00000000-0005-0000-0000-0000220D0000}"/>
    <cellStyle name="Percent 33 2" xfId="3362" xr:uid="{00000000-0005-0000-0000-0000230D0000}"/>
    <cellStyle name="Percent 34" xfId="3363" xr:uid="{00000000-0005-0000-0000-0000240D0000}"/>
    <cellStyle name="Percent 34 2" xfId="3364" xr:uid="{00000000-0005-0000-0000-0000250D0000}"/>
    <cellStyle name="Percent 35" xfId="3365" xr:uid="{00000000-0005-0000-0000-0000260D0000}"/>
    <cellStyle name="Percent 35 2" xfId="3366" xr:uid="{00000000-0005-0000-0000-0000270D0000}"/>
    <cellStyle name="Percent 36" xfId="3367" xr:uid="{00000000-0005-0000-0000-0000280D0000}"/>
    <cellStyle name="Percent 36 2" xfId="3368" xr:uid="{00000000-0005-0000-0000-0000290D0000}"/>
    <cellStyle name="Percent 37" xfId="3369" xr:uid="{00000000-0005-0000-0000-00002A0D0000}"/>
    <cellStyle name="Percent 37 2" xfId="3370" xr:uid="{00000000-0005-0000-0000-00002B0D0000}"/>
    <cellStyle name="Percent 38" xfId="3371" xr:uid="{00000000-0005-0000-0000-00002C0D0000}"/>
    <cellStyle name="Percent 38 2" xfId="3372" xr:uid="{00000000-0005-0000-0000-00002D0D0000}"/>
    <cellStyle name="Percent 39" xfId="3373" xr:uid="{00000000-0005-0000-0000-00002E0D0000}"/>
    <cellStyle name="Percent 39 2" xfId="3374" xr:uid="{00000000-0005-0000-0000-00002F0D0000}"/>
    <cellStyle name="Percent 4" xfId="3375" xr:uid="{00000000-0005-0000-0000-0000300D0000}"/>
    <cellStyle name="Percent 4 2" xfId="3376" xr:uid="{00000000-0005-0000-0000-0000310D0000}"/>
    <cellStyle name="Percent 4 3" xfId="3377" xr:uid="{00000000-0005-0000-0000-0000320D0000}"/>
    <cellStyle name="Percent 40" xfId="3378" xr:uid="{00000000-0005-0000-0000-0000330D0000}"/>
    <cellStyle name="Percent 40 2" xfId="3379" xr:uid="{00000000-0005-0000-0000-0000340D0000}"/>
    <cellStyle name="Percent 41" xfId="3380" xr:uid="{00000000-0005-0000-0000-0000350D0000}"/>
    <cellStyle name="Percent 41 2" xfId="3381" xr:uid="{00000000-0005-0000-0000-0000360D0000}"/>
    <cellStyle name="Percent 42" xfId="3382" xr:uid="{00000000-0005-0000-0000-0000370D0000}"/>
    <cellStyle name="Percent 42 2" xfId="3383" xr:uid="{00000000-0005-0000-0000-0000380D0000}"/>
    <cellStyle name="Percent 43" xfId="3384" xr:uid="{00000000-0005-0000-0000-0000390D0000}"/>
    <cellStyle name="Percent 43 2" xfId="3385" xr:uid="{00000000-0005-0000-0000-00003A0D0000}"/>
    <cellStyle name="Percent 44" xfId="3386" xr:uid="{00000000-0005-0000-0000-00003B0D0000}"/>
    <cellStyle name="Percent 44 2" xfId="3387" xr:uid="{00000000-0005-0000-0000-00003C0D0000}"/>
    <cellStyle name="Percent 45" xfId="3388" xr:uid="{00000000-0005-0000-0000-00003D0D0000}"/>
    <cellStyle name="Percent 45 2" xfId="3389" xr:uid="{00000000-0005-0000-0000-00003E0D0000}"/>
    <cellStyle name="Percent 46" xfId="3390" xr:uid="{00000000-0005-0000-0000-00003F0D0000}"/>
    <cellStyle name="Percent 46 2" xfId="3391" xr:uid="{00000000-0005-0000-0000-0000400D0000}"/>
    <cellStyle name="Percent 47" xfId="3392" xr:uid="{00000000-0005-0000-0000-0000410D0000}"/>
    <cellStyle name="Percent 47 2" xfId="3393" xr:uid="{00000000-0005-0000-0000-0000420D0000}"/>
    <cellStyle name="Percent 48" xfId="3394" xr:uid="{00000000-0005-0000-0000-0000430D0000}"/>
    <cellStyle name="Percent 48 2" xfId="3395" xr:uid="{00000000-0005-0000-0000-0000440D0000}"/>
    <cellStyle name="Percent 49" xfId="3396" xr:uid="{00000000-0005-0000-0000-0000450D0000}"/>
    <cellStyle name="Percent 49 2" xfId="3397" xr:uid="{00000000-0005-0000-0000-0000460D0000}"/>
    <cellStyle name="Percent 5" xfId="3398" xr:uid="{00000000-0005-0000-0000-0000470D0000}"/>
    <cellStyle name="Percent 5 2" xfId="3399" xr:uid="{00000000-0005-0000-0000-0000480D0000}"/>
    <cellStyle name="Percent 5 3" xfId="3400" xr:uid="{00000000-0005-0000-0000-0000490D0000}"/>
    <cellStyle name="Percent 50" xfId="3401" xr:uid="{00000000-0005-0000-0000-00004A0D0000}"/>
    <cellStyle name="Percent 50 2" xfId="3402" xr:uid="{00000000-0005-0000-0000-00004B0D0000}"/>
    <cellStyle name="Percent 51" xfId="3403" xr:uid="{00000000-0005-0000-0000-00004C0D0000}"/>
    <cellStyle name="Percent 51 2" xfId="3404" xr:uid="{00000000-0005-0000-0000-00004D0D0000}"/>
    <cellStyle name="Percent 52" xfId="3405" xr:uid="{00000000-0005-0000-0000-00004E0D0000}"/>
    <cellStyle name="Percent 52 2" xfId="3406" xr:uid="{00000000-0005-0000-0000-00004F0D0000}"/>
    <cellStyle name="Percent 53" xfId="3407" xr:uid="{00000000-0005-0000-0000-0000500D0000}"/>
    <cellStyle name="Percent 53 2" xfId="3408" xr:uid="{00000000-0005-0000-0000-0000510D0000}"/>
    <cellStyle name="Percent 54" xfId="3409" xr:uid="{00000000-0005-0000-0000-0000520D0000}"/>
    <cellStyle name="Percent 54 2" xfId="3410" xr:uid="{00000000-0005-0000-0000-0000530D0000}"/>
    <cellStyle name="Percent 55" xfId="3411" xr:uid="{00000000-0005-0000-0000-0000540D0000}"/>
    <cellStyle name="Percent 55 2" xfId="3412" xr:uid="{00000000-0005-0000-0000-0000550D0000}"/>
    <cellStyle name="Percent 56" xfId="3413" xr:uid="{00000000-0005-0000-0000-0000560D0000}"/>
    <cellStyle name="Percent 56 2" xfId="3414" xr:uid="{00000000-0005-0000-0000-0000570D0000}"/>
    <cellStyle name="Percent 57" xfId="3415" xr:uid="{00000000-0005-0000-0000-0000580D0000}"/>
    <cellStyle name="Percent 57 2" xfId="3416" xr:uid="{00000000-0005-0000-0000-0000590D0000}"/>
    <cellStyle name="Percent 58" xfId="3417" xr:uid="{00000000-0005-0000-0000-00005A0D0000}"/>
    <cellStyle name="Percent 58 2" xfId="3418" xr:uid="{00000000-0005-0000-0000-00005B0D0000}"/>
    <cellStyle name="Percent 59" xfId="3419" xr:uid="{00000000-0005-0000-0000-00005C0D0000}"/>
    <cellStyle name="Percent 59 2" xfId="3420" xr:uid="{00000000-0005-0000-0000-00005D0D0000}"/>
    <cellStyle name="Percent 6" xfId="3421" xr:uid="{00000000-0005-0000-0000-00005E0D0000}"/>
    <cellStyle name="Percent 6 2" xfId="3422" xr:uid="{00000000-0005-0000-0000-00005F0D0000}"/>
    <cellStyle name="Percent 6 3" xfId="3423" xr:uid="{00000000-0005-0000-0000-0000600D0000}"/>
    <cellStyle name="Percent 60" xfId="3424" xr:uid="{00000000-0005-0000-0000-0000610D0000}"/>
    <cellStyle name="Percent 60 2" xfId="3425" xr:uid="{00000000-0005-0000-0000-0000620D0000}"/>
    <cellStyle name="Percent 61" xfId="3426" xr:uid="{00000000-0005-0000-0000-0000630D0000}"/>
    <cellStyle name="Percent 61 2" xfId="3427" xr:uid="{00000000-0005-0000-0000-0000640D0000}"/>
    <cellStyle name="Percent 62" xfId="3428" xr:uid="{00000000-0005-0000-0000-0000650D0000}"/>
    <cellStyle name="Percent 62 2" xfId="3429" xr:uid="{00000000-0005-0000-0000-0000660D0000}"/>
    <cellStyle name="Percent 63" xfId="3430" xr:uid="{00000000-0005-0000-0000-0000670D0000}"/>
    <cellStyle name="Percent 63 2" xfId="3431" xr:uid="{00000000-0005-0000-0000-0000680D0000}"/>
    <cellStyle name="Percent 64" xfId="3432" xr:uid="{00000000-0005-0000-0000-0000690D0000}"/>
    <cellStyle name="Percent 64 2" xfId="3433" xr:uid="{00000000-0005-0000-0000-00006A0D0000}"/>
    <cellStyle name="Percent 65" xfId="3434" xr:uid="{00000000-0005-0000-0000-00006B0D0000}"/>
    <cellStyle name="Percent 65 2" xfId="3435" xr:uid="{00000000-0005-0000-0000-00006C0D0000}"/>
    <cellStyle name="Percent 66" xfId="3436" xr:uid="{00000000-0005-0000-0000-00006D0D0000}"/>
    <cellStyle name="Percent 66 2" xfId="3437" xr:uid="{00000000-0005-0000-0000-00006E0D0000}"/>
    <cellStyle name="Percent 67" xfId="3438" xr:uid="{00000000-0005-0000-0000-00006F0D0000}"/>
    <cellStyle name="Percent 67 2" xfId="3439" xr:uid="{00000000-0005-0000-0000-0000700D0000}"/>
    <cellStyle name="Percent 68" xfId="3440" xr:uid="{00000000-0005-0000-0000-0000710D0000}"/>
    <cellStyle name="Percent 68 2" xfId="3441" xr:uid="{00000000-0005-0000-0000-0000720D0000}"/>
    <cellStyle name="Percent 69" xfId="3442" xr:uid="{00000000-0005-0000-0000-0000730D0000}"/>
    <cellStyle name="Percent 69 2" xfId="3443" xr:uid="{00000000-0005-0000-0000-0000740D0000}"/>
    <cellStyle name="Percent 7" xfId="3444" xr:uid="{00000000-0005-0000-0000-0000750D0000}"/>
    <cellStyle name="Percent 7 2" xfId="3445" xr:uid="{00000000-0005-0000-0000-0000760D0000}"/>
    <cellStyle name="Percent 70" xfId="3446" xr:uid="{00000000-0005-0000-0000-0000770D0000}"/>
    <cellStyle name="Percent 70 2" xfId="3447" xr:uid="{00000000-0005-0000-0000-0000780D0000}"/>
    <cellStyle name="Percent 71" xfId="3448" xr:uid="{00000000-0005-0000-0000-0000790D0000}"/>
    <cellStyle name="Percent 71 2" xfId="3449" xr:uid="{00000000-0005-0000-0000-00007A0D0000}"/>
    <cellStyle name="Percent 72" xfId="3450" xr:uid="{00000000-0005-0000-0000-00007B0D0000}"/>
    <cellStyle name="Percent 72 2" xfId="3451" xr:uid="{00000000-0005-0000-0000-00007C0D0000}"/>
    <cellStyle name="Percent 73" xfId="3452" xr:uid="{00000000-0005-0000-0000-00007D0D0000}"/>
    <cellStyle name="Percent 73 2" xfId="3453" xr:uid="{00000000-0005-0000-0000-00007E0D0000}"/>
    <cellStyle name="Percent 74" xfId="3454" xr:uid="{00000000-0005-0000-0000-00007F0D0000}"/>
    <cellStyle name="Percent 74 2" xfId="3455" xr:uid="{00000000-0005-0000-0000-0000800D0000}"/>
    <cellStyle name="Percent 75" xfId="3456" xr:uid="{00000000-0005-0000-0000-0000810D0000}"/>
    <cellStyle name="Percent 75 2" xfId="3457" xr:uid="{00000000-0005-0000-0000-0000820D0000}"/>
    <cellStyle name="Percent 76" xfId="3458" xr:uid="{00000000-0005-0000-0000-0000830D0000}"/>
    <cellStyle name="Percent 76 2" xfId="3459" xr:uid="{00000000-0005-0000-0000-0000840D0000}"/>
    <cellStyle name="Percent 77" xfId="3460" xr:uid="{00000000-0005-0000-0000-0000850D0000}"/>
    <cellStyle name="Percent 77 2" xfId="3461" xr:uid="{00000000-0005-0000-0000-0000860D0000}"/>
    <cellStyle name="Percent 78" xfId="3462" xr:uid="{00000000-0005-0000-0000-0000870D0000}"/>
    <cellStyle name="Percent 78 2" xfId="3463" xr:uid="{00000000-0005-0000-0000-0000880D0000}"/>
    <cellStyle name="Percent 79" xfId="3464" xr:uid="{00000000-0005-0000-0000-0000890D0000}"/>
    <cellStyle name="Percent 79 2" xfId="3465" xr:uid="{00000000-0005-0000-0000-00008A0D0000}"/>
    <cellStyle name="Percent 8" xfId="3466" xr:uid="{00000000-0005-0000-0000-00008B0D0000}"/>
    <cellStyle name="Percent 8 2" xfId="3467" xr:uid="{00000000-0005-0000-0000-00008C0D0000}"/>
    <cellStyle name="Percent 80" xfId="3468" xr:uid="{00000000-0005-0000-0000-00008D0D0000}"/>
    <cellStyle name="Percent 80 2" xfId="3469" xr:uid="{00000000-0005-0000-0000-00008E0D0000}"/>
    <cellStyle name="Percent 81" xfId="3470" xr:uid="{00000000-0005-0000-0000-00008F0D0000}"/>
    <cellStyle name="Percent 81 2" xfId="3471" xr:uid="{00000000-0005-0000-0000-0000900D0000}"/>
    <cellStyle name="Percent 82" xfId="3472" xr:uid="{00000000-0005-0000-0000-0000910D0000}"/>
    <cellStyle name="Percent 82 2" xfId="3473" xr:uid="{00000000-0005-0000-0000-0000920D0000}"/>
    <cellStyle name="Percent 83" xfId="3474" xr:uid="{00000000-0005-0000-0000-0000930D0000}"/>
    <cellStyle name="Percent 84" xfId="3840" xr:uid="{00000000-0005-0000-0000-0000940D0000}"/>
    <cellStyle name="Percent 9" xfId="3475" xr:uid="{00000000-0005-0000-0000-0000950D0000}"/>
    <cellStyle name="Percent 9 2" xfId="3476" xr:uid="{00000000-0005-0000-0000-0000960D0000}"/>
    <cellStyle name="Pilkku_BINV" xfId="3477" xr:uid="{00000000-0005-0000-0000-0000970D0000}"/>
    <cellStyle name="PrePop Currency (0)" xfId="3478" xr:uid="{00000000-0005-0000-0000-0000980D0000}"/>
    <cellStyle name="PrePop Currency (2)" xfId="3479" xr:uid="{00000000-0005-0000-0000-0000990D0000}"/>
    <cellStyle name="PrePop Units (0)" xfId="3480" xr:uid="{00000000-0005-0000-0000-00009A0D0000}"/>
    <cellStyle name="PrePop Units (1)" xfId="3481" xr:uid="{00000000-0005-0000-0000-00009B0D0000}"/>
    <cellStyle name="PrePop Units (2)" xfId="3482" xr:uid="{00000000-0005-0000-0000-00009C0D0000}"/>
    <cellStyle name="Py?r. luku_BINV" xfId="3483" xr:uid="{00000000-0005-0000-0000-00009D0D0000}"/>
    <cellStyle name="Py?r. valuutta_BINV" xfId="3484" xr:uid="{00000000-0005-0000-0000-00009E0D0000}"/>
    <cellStyle name="Quantity" xfId="3485" xr:uid="{00000000-0005-0000-0000-00009F0D0000}"/>
    <cellStyle name="Quantity 2" xfId="3486" xr:uid="{00000000-0005-0000-0000-0000A00D0000}"/>
    <cellStyle name="Quantity 3" xfId="3487" xr:uid="{00000000-0005-0000-0000-0000A10D0000}"/>
    <cellStyle name="Quantity 4" xfId="3488" xr:uid="{00000000-0005-0000-0000-0000A20D0000}"/>
    <cellStyle name="Quantity_FA BL" xfId="3489" xr:uid="{00000000-0005-0000-0000-0000A30D0000}"/>
    <cellStyle name="Rittichai" xfId="3490" xr:uid="{00000000-0005-0000-0000-0000A40D0000}"/>
    <cellStyle name="Rittichai 2" xfId="3491" xr:uid="{00000000-0005-0000-0000-0000A50D0000}"/>
    <cellStyle name="Sheet Title" xfId="3492" xr:uid="{00000000-0005-0000-0000-0000A60D0000}"/>
    <cellStyle name="Standard_AR-Bilanzen9901" xfId="3493" xr:uid="{00000000-0005-0000-0000-0000A70D0000}"/>
    <cellStyle name="Style 1" xfId="3494" xr:uid="{00000000-0005-0000-0000-0000A80D0000}"/>
    <cellStyle name="STYLE1" xfId="3495" xr:uid="{00000000-0005-0000-0000-0000A90D0000}"/>
    <cellStyle name="STYLE2" xfId="3496" xr:uid="{00000000-0005-0000-0000-0000AA0D0000}"/>
    <cellStyle name="subhead" xfId="3497" xr:uid="{00000000-0005-0000-0000-0000AB0D0000}"/>
    <cellStyle name="Table" xfId="3498" xr:uid="{00000000-0005-0000-0000-0000AC0D0000}"/>
    <cellStyle name="Table 2" xfId="3499" xr:uid="{00000000-0005-0000-0000-0000AD0D0000}"/>
    <cellStyle name="Text" xfId="3500" xr:uid="{00000000-0005-0000-0000-0000AE0D0000}"/>
    <cellStyle name="Text Indent A" xfId="3501" xr:uid="{00000000-0005-0000-0000-0000AF0D0000}"/>
    <cellStyle name="Text Indent B" xfId="3502" xr:uid="{00000000-0005-0000-0000-0000B00D0000}"/>
    <cellStyle name="Text Indent C" xfId="3503" xr:uid="{00000000-0005-0000-0000-0000B10D0000}"/>
    <cellStyle name="Tickmark" xfId="3504" xr:uid="{00000000-0005-0000-0000-0000B20D0000}"/>
    <cellStyle name="Times New Roman" xfId="3505" xr:uid="{00000000-0005-0000-0000-0000B30D0000}"/>
    <cellStyle name="Title 2" xfId="3506" xr:uid="{00000000-0005-0000-0000-0000B40D0000}"/>
    <cellStyle name="Title 3" xfId="3507" xr:uid="{00000000-0005-0000-0000-0000B50D0000}"/>
    <cellStyle name="Total 2" xfId="3508" xr:uid="{00000000-0005-0000-0000-0000B60D0000}"/>
    <cellStyle name="Total 3" xfId="3509" xr:uid="{00000000-0005-0000-0000-0000B70D0000}"/>
    <cellStyle name="Tusental (0)_pldt" xfId="3510" xr:uid="{00000000-0005-0000-0000-0000B80D0000}"/>
    <cellStyle name="Tusental_A-listan (fixad)" xfId="3511" xr:uid="{00000000-0005-0000-0000-0000B90D0000}"/>
    <cellStyle name="Valuta (0)_pldt" xfId="3512" xr:uid="{00000000-0005-0000-0000-0000BA0D0000}"/>
    <cellStyle name="Valuta_NPV" xfId="3513" xr:uid="{00000000-0005-0000-0000-0000BB0D0000}"/>
    <cellStyle name="Valuutta_BINV" xfId="3514" xr:uid="{00000000-0005-0000-0000-0000BC0D0000}"/>
    <cellStyle name="Währung [0]_AR-Bilanzen9901" xfId="3515" xr:uid="{00000000-0005-0000-0000-0000BD0D0000}"/>
    <cellStyle name="Währung_AR-Bilanzen9901" xfId="3516" xr:uid="{00000000-0005-0000-0000-0000BE0D0000}"/>
    <cellStyle name="Warning Text 2" xfId="3517" xr:uid="{00000000-0005-0000-0000-0000BF0D0000}"/>
    <cellStyle name="Warning Text 3" xfId="3518" xr:uid="{00000000-0005-0000-0000-0000C00D0000}"/>
    <cellStyle name="WHead - Style2" xfId="3519" xr:uid="{00000000-0005-0000-0000-0000C10D0000}"/>
    <cellStyle name="เครื่องหมายจุลภาค 10" xfId="3520" xr:uid="{00000000-0005-0000-0000-0000C20D0000}"/>
    <cellStyle name="เครื่องหมายจุลภาค 10 2" xfId="3521" xr:uid="{00000000-0005-0000-0000-0000C30D0000}"/>
    <cellStyle name="เครื่องหมายจุลภาค 10 2 2" xfId="3522" xr:uid="{00000000-0005-0000-0000-0000C40D0000}"/>
    <cellStyle name="เครื่องหมายจุลภาค 10 2 2 2" xfId="3523" xr:uid="{00000000-0005-0000-0000-0000C50D0000}"/>
    <cellStyle name="เครื่องหมายจุลภาค 10 2 3" xfId="3524" xr:uid="{00000000-0005-0000-0000-0000C60D0000}"/>
    <cellStyle name="เครื่องหมายจุลภาค 10 2 3 2" xfId="3525" xr:uid="{00000000-0005-0000-0000-0000C70D0000}"/>
    <cellStyle name="เครื่องหมายจุลภาค 10 2 4" xfId="3526" xr:uid="{00000000-0005-0000-0000-0000C80D0000}"/>
    <cellStyle name="เครื่องหมายจุลภาค 10 2 4 2" xfId="3527" xr:uid="{00000000-0005-0000-0000-0000C90D0000}"/>
    <cellStyle name="เครื่องหมายจุลภาค 10 2 5" xfId="3528" xr:uid="{00000000-0005-0000-0000-0000CA0D0000}"/>
    <cellStyle name="เครื่องหมายจุลภาค 10 2 6" xfId="3529" xr:uid="{00000000-0005-0000-0000-0000CB0D0000}"/>
    <cellStyle name="เครื่องหมายจุลภาค 10 3" xfId="3530" xr:uid="{00000000-0005-0000-0000-0000CC0D0000}"/>
    <cellStyle name="เครื่องหมายจุลภาค 10 3 2" xfId="3531" xr:uid="{00000000-0005-0000-0000-0000CD0D0000}"/>
    <cellStyle name="เครื่องหมายจุลภาค 10 3 2 2" xfId="3532" xr:uid="{00000000-0005-0000-0000-0000CE0D0000}"/>
    <cellStyle name="เครื่องหมายจุลภาค 10 3 3" xfId="3533" xr:uid="{00000000-0005-0000-0000-0000CF0D0000}"/>
    <cellStyle name="เครื่องหมายจุลภาค 10 3 3 2" xfId="3534" xr:uid="{00000000-0005-0000-0000-0000D00D0000}"/>
    <cellStyle name="เครื่องหมายจุลภาค 10 3 4" xfId="3535" xr:uid="{00000000-0005-0000-0000-0000D10D0000}"/>
    <cellStyle name="เครื่องหมายจุลภาค 10 3 4 2" xfId="3536" xr:uid="{00000000-0005-0000-0000-0000D20D0000}"/>
    <cellStyle name="เครื่องหมายจุลภาค 10 3 5" xfId="3537" xr:uid="{00000000-0005-0000-0000-0000D30D0000}"/>
    <cellStyle name="เครื่องหมายจุลภาค 10 3 6" xfId="3538" xr:uid="{00000000-0005-0000-0000-0000D40D0000}"/>
    <cellStyle name="เครื่องหมายจุลภาค 10 4" xfId="3539" xr:uid="{00000000-0005-0000-0000-0000D50D0000}"/>
    <cellStyle name="เครื่องหมายจุลภาค 10 4 2" xfId="3540" xr:uid="{00000000-0005-0000-0000-0000D60D0000}"/>
    <cellStyle name="เครื่องหมายจุลภาค 10 5" xfId="3541" xr:uid="{00000000-0005-0000-0000-0000D70D0000}"/>
    <cellStyle name="เครื่องหมายจุลภาค 10 5 2" xfId="3542" xr:uid="{00000000-0005-0000-0000-0000D80D0000}"/>
    <cellStyle name="เครื่องหมายจุลภาค 10 6" xfId="3543" xr:uid="{00000000-0005-0000-0000-0000D90D0000}"/>
    <cellStyle name="เครื่องหมายจุลภาค 10 6 2" xfId="3544" xr:uid="{00000000-0005-0000-0000-0000DA0D0000}"/>
    <cellStyle name="เครื่องหมายจุลภาค 10 7" xfId="3545" xr:uid="{00000000-0005-0000-0000-0000DB0D0000}"/>
    <cellStyle name="เครื่องหมายจุลภาค 10 8" xfId="3546" xr:uid="{00000000-0005-0000-0000-0000DC0D0000}"/>
    <cellStyle name="เครื่องหมายจุลภาค 11" xfId="3547" xr:uid="{00000000-0005-0000-0000-0000DD0D0000}"/>
    <cellStyle name="เครื่องหมายจุลภาค 11 2" xfId="3548" xr:uid="{00000000-0005-0000-0000-0000DE0D0000}"/>
    <cellStyle name="เครื่องหมายจุลภาค 11 2 2" xfId="3549" xr:uid="{00000000-0005-0000-0000-0000DF0D0000}"/>
    <cellStyle name="เครื่องหมายจุลภาค 11 3" xfId="3550" xr:uid="{00000000-0005-0000-0000-0000E00D0000}"/>
    <cellStyle name="เครื่องหมายจุลภาค 11 3 2" xfId="3551" xr:uid="{00000000-0005-0000-0000-0000E10D0000}"/>
    <cellStyle name="เครื่องหมายจุลภาค 11 4" xfId="3552" xr:uid="{00000000-0005-0000-0000-0000E20D0000}"/>
    <cellStyle name="เครื่องหมายจุลภาค 11 4 2" xfId="3553" xr:uid="{00000000-0005-0000-0000-0000E30D0000}"/>
    <cellStyle name="เครื่องหมายจุลภาค 11 5" xfId="3554" xr:uid="{00000000-0005-0000-0000-0000E40D0000}"/>
    <cellStyle name="เครื่องหมายจุลภาค 11 6" xfId="3555" xr:uid="{00000000-0005-0000-0000-0000E50D0000}"/>
    <cellStyle name="เครื่องหมายจุลภาค 2" xfId="3556" xr:uid="{00000000-0005-0000-0000-0000E60D0000}"/>
    <cellStyle name="เครื่องหมายจุลภาค 2 2" xfId="3557" xr:uid="{00000000-0005-0000-0000-0000E70D0000}"/>
    <cellStyle name="เครื่องหมายจุลภาค 2 2 2" xfId="3558" xr:uid="{00000000-0005-0000-0000-0000E80D0000}"/>
    <cellStyle name="เครื่องหมายจุลภาค 2 2 2 2" xfId="3559" xr:uid="{00000000-0005-0000-0000-0000E90D0000}"/>
    <cellStyle name="เครื่องหมายจุลภาค 2 2 2 2 2" xfId="3560" xr:uid="{00000000-0005-0000-0000-0000EA0D0000}"/>
    <cellStyle name="เครื่องหมายจุลภาค 2 2 2 3" xfId="3561" xr:uid="{00000000-0005-0000-0000-0000EB0D0000}"/>
    <cellStyle name="เครื่องหมายจุลภาค 2 2 2 3 2" xfId="3562" xr:uid="{00000000-0005-0000-0000-0000EC0D0000}"/>
    <cellStyle name="เครื่องหมายจุลภาค 2 2 2 4" xfId="3563" xr:uid="{00000000-0005-0000-0000-0000ED0D0000}"/>
    <cellStyle name="เครื่องหมายจุลภาค 2 2 2 4 2" xfId="3564" xr:uid="{00000000-0005-0000-0000-0000EE0D0000}"/>
    <cellStyle name="เครื่องหมายจุลภาค 2 2 2 5" xfId="3565" xr:uid="{00000000-0005-0000-0000-0000EF0D0000}"/>
    <cellStyle name="เครื่องหมายจุลภาค 2 2 2 6" xfId="3566" xr:uid="{00000000-0005-0000-0000-0000F00D0000}"/>
    <cellStyle name="เครื่องหมายจุลภาค 2 2 3" xfId="3567" xr:uid="{00000000-0005-0000-0000-0000F10D0000}"/>
    <cellStyle name="เครื่องหมายจุลภาค 2 2 3 2" xfId="3568" xr:uid="{00000000-0005-0000-0000-0000F20D0000}"/>
    <cellStyle name="เครื่องหมายจุลภาค 2 2 3 2 2" xfId="3569" xr:uid="{00000000-0005-0000-0000-0000F30D0000}"/>
    <cellStyle name="เครื่องหมายจุลภาค 2 2 3 3" xfId="3570" xr:uid="{00000000-0005-0000-0000-0000F40D0000}"/>
    <cellStyle name="เครื่องหมายจุลภาค 2 2 3 3 2" xfId="3571" xr:uid="{00000000-0005-0000-0000-0000F50D0000}"/>
    <cellStyle name="เครื่องหมายจุลภาค 2 2 3 4" xfId="3572" xr:uid="{00000000-0005-0000-0000-0000F60D0000}"/>
    <cellStyle name="เครื่องหมายจุลภาค 2 2 3 4 2" xfId="3573" xr:uid="{00000000-0005-0000-0000-0000F70D0000}"/>
    <cellStyle name="เครื่องหมายจุลภาค 2 2 3 5" xfId="3574" xr:uid="{00000000-0005-0000-0000-0000F80D0000}"/>
    <cellStyle name="เครื่องหมายจุลภาค 2 2 3 6" xfId="3575" xr:uid="{00000000-0005-0000-0000-0000F90D0000}"/>
    <cellStyle name="เครื่องหมายจุลภาค 2 2 4" xfId="3576" xr:uid="{00000000-0005-0000-0000-0000FA0D0000}"/>
    <cellStyle name="เครื่องหมายจุลภาค 2 2 4 2" xfId="3577" xr:uid="{00000000-0005-0000-0000-0000FB0D0000}"/>
    <cellStyle name="เครื่องหมายจุลภาค 2 2 5" xfId="3578" xr:uid="{00000000-0005-0000-0000-0000FC0D0000}"/>
    <cellStyle name="เครื่องหมายจุลภาค 2 2 5 2" xfId="3579" xr:uid="{00000000-0005-0000-0000-0000FD0D0000}"/>
    <cellStyle name="เครื่องหมายจุลภาค 2 2 6" xfId="3580" xr:uid="{00000000-0005-0000-0000-0000FE0D0000}"/>
    <cellStyle name="เครื่องหมายจุลภาค 2 2 6 2" xfId="3581" xr:uid="{00000000-0005-0000-0000-0000FF0D0000}"/>
    <cellStyle name="เครื่องหมายจุลภาค 2 2 7" xfId="3582" xr:uid="{00000000-0005-0000-0000-0000000E0000}"/>
    <cellStyle name="เครื่องหมายจุลภาค 2 2 8" xfId="3583" xr:uid="{00000000-0005-0000-0000-0000010E0000}"/>
    <cellStyle name="เครื่องหมายจุลภาค 2 3" xfId="3584" xr:uid="{00000000-0005-0000-0000-0000020E0000}"/>
    <cellStyle name="เครื่องหมายจุลภาค 2 3 2" xfId="3585" xr:uid="{00000000-0005-0000-0000-0000030E0000}"/>
    <cellStyle name="เครื่องหมายจุลภาค 2 3 2 2" xfId="3586" xr:uid="{00000000-0005-0000-0000-0000040E0000}"/>
    <cellStyle name="เครื่องหมายจุลภาค 2 3 3" xfId="3587" xr:uid="{00000000-0005-0000-0000-0000050E0000}"/>
    <cellStyle name="เครื่องหมายจุลภาค 2 3 3 2" xfId="3588" xr:uid="{00000000-0005-0000-0000-0000060E0000}"/>
    <cellStyle name="เครื่องหมายจุลภาค 2 3 4" xfId="3589" xr:uid="{00000000-0005-0000-0000-0000070E0000}"/>
    <cellStyle name="เครื่องหมายจุลภาค 2 3 4 2" xfId="3590" xr:uid="{00000000-0005-0000-0000-0000080E0000}"/>
    <cellStyle name="เครื่องหมายจุลภาค 2 3 5" xfId="3591" xr:uid="{00000000-0005-0000-0000-0000090E0000}"/>
    <cellStyle name="เครื่องหมายจุลภาค 2 3 6" xfId="3592" xr:uid="{00000000-0005-0000-0000-00000A0E0000}"/>
    <cellStyle name="เครื่องหมายจุลภาค 2 4" xfId="3593" xr:uid="{00000000-0005-0000-0000-00000B0E0000}"/>
    <cellStyle name="เครื่องหมายจุลภาค 2 4 2" xfId="3594" xr:uid="{00000000-0005-0000-0000-00000C0E0000}"/>
    <cellStyle name="เครื่องหมายจุลภาค 2 4 2 2" xfId="3595" xr:uid="{00000000-0005-0000-0000-00000D0E0000}"/>
    <cellStyle name="เครื่องหมายจุลภาค 2 4 3" xfId="3596" xr:uid="{00000000-0005-0000-0000-00000E0E0000}"/>
    <cellStyle name="เครื่องหมายจุลภาค 2 4 3 2" xfId="3597" xr:uid="{00000000-0005-0000-0000-00000F0E0000}"/>
    <cellStyle name="เครื่องหมายจุลภาค 2 4 4" xfId="3598" xr:uid="{00000000-0005-0000-0000-0000100E0000}"/>
    <cellStyle name="เครื่องหมายจุลภาค 2 4 4 2" xfId="3599" xr:uid="{00000000-0005-0000-0000-0000110E0000}"/>
    <cellStyle name="เครื่องหมายจุลภาค 2 4 5" xfId="3600" xr:uid="{00000000-0005-0000-0000-0000120E0000}"/>
    <cellStyle name="เครื่องหมายจุลภาค 2 4 6" xfId="3601" xr:uid="{00000000-0005-0000-0000-0000130E0000}"/>
    <cellStyle name="เครื่องหมายจุลภาค 2 5" xfId="3602" xr:uid="{00000000-0005-0000-0000-0000140E0000}"/>
    <cellStyle name="เครื่องหมายจุลภาค 2 5 2" xfId="3603" xr:uid="{00000000-0005-0000-0000-0000150E0000}"/>
    <cellStyle name="เครื่องหมายจุลภาค 2 5 2 2" xfId="3604" xr:uid="{00000000-0005-0000-0000-0000160E0000}"/>
    <cellStyle name="เครื่องหมายจุลภาค 2 5 2 2 2" xfId="3605" xr:uid="{00000000-0005-0000-0000-0000170E0000}"/>
    <cellStyle name="เครื่องหมายจุลภาค 2 5 2 3" xfId="3606" xr:uid="{00000000-0005-0000-0000-0000180E0000}"/>
    <cellStyle name="เครื่องหมายจุลภาค 2 5 3" xfId="3607" xr:uid="{00000000-0005-0000-0000-0000190E0000}"/>
    <cellStyle name="เครื่องหมายจุลภาค 2 5 3 2" xfId="3608" xr:uid="{00000000-0005-0000-0000-00001A0E0000}"/>
    <cellStyle name="เครื่องหมายจุลภาค 2 5 4" xfId="3609" xr:uid="{00000000-0005-0000-0000-00001B0E0000}"/>
    <cellStyle name="เครื่องหมายจุลภาค 2 6" xfId="3610" xr:uid="{00000000-0005-0000-0000-00001C0E0000}"/>
    <cellStyle name="เครื่องหมายจุลภาค 2 6 2" xfId="3611" xr:uid="{00000000-0005-0000-0000-00001D0E0000}"/>
    <cellStyle name="เครื่องหมายจุลภาค 2 7" xfId="3612" xr:uid="{00000000-0005-0000-0000-00001E0E0000}"/>
    <cellStyle name="เครื่องหมายจุลภาค 2_AJE_Preb" xfId="3613" xr:uid="{00000000-0005-0000-0000-00001F0E0000}"/>
    <cellStyle name="เครื่องหมายจุลภาค 3" xfId="3614" xr:uid="{00000000-0005-0000-0000-0000200E0000}"/>
    <cellStyle name="เครื่องหมายจุลภาค 3 2" xfId="3615" xr:uid="{00000000-0005-0000-0000-0000210E0000}"/>
    <cellStyle name="เครื่องหมายจุลภาค 3 2 2" xfId="3616" xr:uid="{00000000-0005-0000-0000-0000220E0000}"/>
    <cellStyle name="เครื่องหมายจุลภาค 3 2 2 2" xfId="3617" xr:uid="{00000000-0005-0000-0000-0000230E0000}"/>
    <cellStyle name="เครื่องหมายจุลภาค 3 2 3" xfId="3618" xr:uid="{00000000-0005-0000-0000-0000240E0000}"/>
    <cellStyle name="เครื่องหมายจุลภาค 3 2 3 2" xfId="3619" xr:uid="{00000000-0005-0000-0000-0000250E0000}"/>
    <cellStyle name="เครื่องหมายจุลภาค 3 2 4" xfId="3620" xr:uid="{00000000-0005-0000-0000-0000260E0000}"/>
    <cellStyle name="เครื่องหมายจุลภาค 3 2 4 2" xfId="3621" xr:uid="{00000000-0005-0000-0000-0000270E0000}"/>
    <cellStyle name="เครื่องหมายจุลภาค 3 2 5" xfId="3622" xr:uid="{00000000-0005-0000-0000-0000280E0000}"/>
    <cellStyle name="เครื่องหมายจุลภาค 3 2 6" xfId="3623" xr:uid="{00000000-0005-0000-0000-0000290E0000}"/>
    <cellStyle name="เครื่องหมายจุลภาค 3 3" xfId="3624" xr:uid="{00000000-0005-0000-0000-00002A0E0000}"/>
    <cellStyle name="เครื่องหมายจุลภาค 3 3 2" xfId="3625" xr:uid="{00000000-0005-0000-0000-00002B0E0000}"/>
    <cellStyle name="เครื่องหมายจุลภาค 3 3 2 2" xfId="3626" xr:uid="{00000000-0005-0000-0000-00002C0E0000}"/>
    <cellStyle name="เครื่องหมายจุลภาค 3 3 3" xfId="3627" xr:uid="{00000000-0005-0000-0000-00002D0E0000}"/>
    <cellStyle name="เครื่องหมายจุลภาค 3 3 3 2" xfId="3628" xr:uid="{00000000-0005-0000-0000-00002E0E0000}"/>
    <cellStyle name="เครื่องหมายจุลภาค 3 3 4" xfId="3629" xr:uid="{00000000-0005-0000-0000-00002F0E0000}"/>
    <cellStyle name="เครื่องหมายจุลภาค 3 3 4 2" xfId="3630" xr:uid="{00000000-0005-0000-0000-0000300E0000}"/>
    <cellStyle name="เครื่องหมายจุลภาค 3 3 5" xfId="3631" xr:uid="{00000000-0005-0000-0000-0000310E0000}"/>
    <cellStyle name="เครื่องหมายจุลภาค 3 3 6" xfId="3632" xr:uid="{00000000-0005-0000-0000-0000320E0000}"/>
    <cellStyle name="เครื่องหมายจุลภาค 3 4" xfId="3633" xr:uid="{00000000-0005-0000-0000-0000330E0000}"/>
    <cellStyle name="เครื่องหมายจุลภาค 3 4 2" xfId="3634" xr:uid="{00000000-0005-0000-0000-0000340E0000}"/>
    <cellStyle name="เครื่องหมายจุลภาค 3 5" xfId="3635" xr:uid="{00000000-0005-0000-0000-0000350E0000}"/>
    <cellStyle name="เครื่องหมายจุลภาค 3 5 2" xfId="3636" xr:uid="{00000000-0005-0000-0000-0000360E0000}"/>
    <cellStyle name="เครื่องหมายจุลภาค 3 6" xfId="3637" xr:uid="{00000000-0005-0000-0000-0000370E0000}"/>
    <cellStyle name="เครื่องหมายจุลภาค 3 6 2" xfId="3638" xr:uid="{00000000-0005-0000-0000-0000380E0000}"/>
    <cellStyle name="เครื่องหมายจุลภาค 3 7" xfId="3639" xr:uid="{00000000-0005-0000-0000-0000390E0000}"/>
    <cellStyle name="เครื่องหมายจุลภาค 3 8" xfId="3640" xr:uid="{00000000-0005-0000-0000-00003A0E0000}"/>
    <cellStyle name="เครื่องหมายจุลภาค 4" xfId="3641" xr:uid="{00000000-0005-0000-0000-00003B0E0000}"/>
    <cellStyle name="เครื่องหมายจุลภาค 4 2" xfId="3642" xr:uid="{00000000-0005-0000-0000-00003C0E0000}"/>
    <cellStyle name="เครื่องหมายจุลภาค 4 2 2" xfId="3643" xr:uid="{00000000-0005-0000-0000-00003D0E0000}"/>
    <cellStyle name="เครื่องหมายจุลภาค 4 2 2 2" xfId="3644" xr:uid="{00000000-0005-0000-0000-00003E0E0000}"/>
    <cellStyle name="เครื่องหมายจุลภาค 4 2 3" xfId="3645" xr:uid="{00000000-0005-0000-0000-00003F0E0000}"/>
    <cellStyle name="เครื่องหมายจุลภาค 4 2 3 2" xfId="3646" xr:uid="{00000000-0005-0000-0000-0000400E0000}"/>
    <cellStyle name="เครื่องหมายจุลภาค 4 2 4" xfId="3647" xr:uid="{00000000-0005-0000-0000-0000410E0000}"/>
    <cellStyle name="เครื่องหมายจุลภาค 4 2 4 2" xfId="3648" xr:uid="{00000000-0005-0000-0000-0000420E0000}"/>
    <cellStyle name="เครื่องหมายจุลภาค 4 2 5" xfId="3649" xr:uid="{00000000-0005-0000-0000-0000430E0000}"/>
    <cellStyle name="เครื่องหมายจุลภาค 4 2 6" xfId="3650" xr:uid="{00000000-0005-0000-0000-0000440E0000}"/>
    <cellStyle name="เครื่องหมายจุลภาค 4 3" xfId="3651" xr:uid="{00000000-0005-0000-0000-0000450E0000}"/>
    <cellStyle name="เครื่องหมายจุลภาค 4 3 2" xfId="3652" xr:uid="{00000000-0005-0000-0000-0000460E0000}"/>
    <cellStyle name="เครื่องหมายจุลภาค 4 4" xfId="3653" xr:uid="{00000000-0005-0000-0000-0000470E0000}"/>
    <cellStyle name="เครื่องหมายจุลภาค 4 4 2" xfId="3654" xr:uid="{00000000-0005-0000-0000-0000480E0000}"/>
    <cellStyle name="เครื่องหมายจุลภาค 4 5" xfId="3655" xr:uid="{00000000-0005-0000-0000-0000490E0000}"/>
    <cellStyle name="เครื่องหมายจุลภาค 4 5 2" xfId="3656" xr:uid="{00000000-0005-0000-0000-00004A0E0000}"/>
    <cellStyle name="เครื่องหมายจุลภาค 4 6" xfId="3657" xr:uid="{00000000-0005-0000-0000-00004B0E0000}"/>
    <cellStyle name="เครื่องหมายจุลภาค 4 7" xfId="3658" xr:uid="{00000000-0005-0000-0000-00004C0E0000}"/>
    <cellStyle name="เครื่องหมายจุลภาค 5" xfId="3659" xr:uid="{00000000-0005-0000-0000-00004D0E0000}"/>
    <cellStyle name="เครื่องหมายจุลภาค 5 2" xfId="3660" xr:uid="{00000000-0005-0000-0000-00004E0E0000}"/>
    <cellStyle name="เครื่องหมายจุลภาค 5 2 2" xfId="3661" xr:uid="{00000000-0005-0000-0000-00004F0E0000}"/>
    <cellStyle name="เครื่องหมายจุลภาค 5 2 2 2" xfId="3662" xr:uid="{00000000-0005-0000-0000-0000500E0000}"/>
    <cellStyle name="เครื่องหมายจุลภาค 5 2 3" xfId="3663" xr:uid="{00000000-0005-0000-0000-0000510E0000}"/>
    <cellStyle name="เครื่องหมายจุลภาค 5 2 3 2" xfId="3664" xr:uid="{00000000-0005-0000-0000-0000520E0000}"/>
    <cellStyle name="เครื่องหมายจุลภาค 5 2 4" xfId="3665" xr:uid="{00000000-0005-0000-0000-0000530E0000}"/>
    <cellStyle name="เครื่องหมายจุลภาค 5 2 4 2" xfId="3666" xr:uid="{00000000-0005-0000-0000-0000540E0000}"/>
    <cellStyle name="เครื่องหมายจุลภาค 5 2 5" xfId="3667" xr:uid="{00000000-0005-0000-0000-0000550E0000}"/>
    <cellStyle name="เครื่องหมายจุลภาค 5 2 6" xfId="3668" xr:uid="{00000000-0005-0000-0000-0000560E0000}"/>
    <cellStyle name="เครื่องหมายจุลภาค 5 3" xfId="3669" xr:uid="{00000000-0005-0000-0000-0000570E0000}"/>
    <cellStyle name="เครื่องหมายจุลภาค 5 3 2" xfId="3670" xr:uid="{00000000-0005-0000-0000-0000580E0000}"/>
    <cellStyle name="เครื่องหมายจุลภาค 5 4" xfId="3671" xr:uid="{00000000-0005-0000-0000-0000590E0000}"/>
    <cellStyle name="เครื่องหมายจุลภาค 5 4 2" xfId="3672" xr:uid="{00000000-0005-0000-0000-00005A0E0000}"/>
    <cellStyle name="เครื่องหมายจุลภาค 5 5" xfId="3673" xr:uid="{00000000-0005-0000-0000-00005B0E0000}"/>
    <cellStyle name="เครื่องหมายจุลภาค 5 5 2" xfId="3674" xr:uid="{00000000-0005-0000-0000-00005C0E0000}"/>
    <cellStyle name="เครื่องหมายจุลภาค 5 6" xfId="3675" xr:uid="{00000000-0005-0000-0000-00005D0E0000}"/>
    <cellStyle name="เครื่องหมายจุลภาค 5 7" xfId="3676" xr:uid="{00000000-0005-0000-0000-00005E0E0000}"/>
    <cellStyle name="เครื่องหมายจุลภาค 6" xfId="3677" xr:uid="{00000000-0005-0000-0000-00005F0E0000}"/>
    <cellStyle name="เครื่องหมายจุลภาค 6 2" xfId="3678" xr:uid="{00000000-0005-0000-0000-0000600E0000}"/>
    <cellStyle name="เครื่องหมายจุลภาค 6 2 2" xfId="3679" xr:uid="{00000000-0005-0000-0000-0000610E0000}"/>
    <cellStyle name="เครื่องหมายจุลภาค 6 3" xfId="3680" xr:uid="{00000000-0005-0000-0000-0000620E0000}"/>
    <cellStyle name="เครื่องหมายจุลภาค 6 3 2" xfId="3681" xr:uid="{00000000-0005-0000-0000-0000630E0000}"/>
    <cellStyle name="เครื่องหมายจุลภาค 6 4" xfId="3682" xr:uid="{00000000-0005-0000-0000-0000640E0000}"/>
    <cellStyle name="เครื่องหมายจุลภาค 6 4 2" xfId="3683" xr:uid="{00000000-0005-0000-0000-0000650E0000}"/>
    <cellStyle name="เครื่องหมายจุลภาค 6 5" xfId="3684" xr:uid="{00000000-0005-0000-0000-0000660E0000}"/>
    <cellStyle name="เครื่องหมายจุลภาค 6 6" xfId="3685" xr:uid="{00000000-0005-0000-0000-0000670E0000}"/>
    <cellStyle name="เครื่องหมายจุลภาค 7" xfId="3686" xr:uid="{00000000-0005-0000-0000-0000680E0000}"/>
    <cellStyle name="เครื่องหมายจุลภาค 7 2" xfId="3687" xr:uid="{00000000-0005-0000-0000-0000690E0000}"/>
    <cellStyle name="เครื่องหมายจุลภาค 7 2 2" xfId="3688" xr:uid="{00000000-0005-0000-0000-00006A0E0000}"/>
    <cellStyle name="เครื่องหมายจุลภาค 7 3" xfId="3689" xr:uid="{00000000-0005-0000-0000-00006B0E0000}"/>
    <cellStyle name="เครื่องหมายจุลภาค 7 3 2" xfId="3690" xr:uid="{00000000-0005-0000-0000-00006C0E0000}"/>
    <cellStyle name="เครื่องหมายจุลภาค 7 4" xfId="3691" xr:uid="{00000000-0005-0000-0000-00006D0E0000}"/>
    <cellStyle name="เครื่องหมายจุลภาค 7 4 2" xfId="3692" xr:uid="{00000000-0005-0000-0000-00006E0E0000}"/>
    <cellStyle name="เครื่องหมายจุลภาค 7 5" xfId="3693" xr:uid="{00000000-0005-0000-0000-00006F0E0000}"/>
    <cellStyle name="เครื่องหมายจุลภาค 7 6" xfId="3694" xr:uid="{00000000-0005-0000-0000-0000700E0000}"/>
    <cellStyle name="เครื่องหมายจุลภาค 8" xfId="3695" xr:uid="{00000000-0005-0000-0000-0000710E0000}"/>
    <cellStyle name="เครื่องหมายจุลภาค 8 2" xfId="3696" xr:uid="{00000000-0005-0000-0000-0000720E0000}"/>
    <cellStyle name="เครื่องหมายจุลภาค 8 2 2" xfId="3697" xr:uid="{00000000-0005-0000-0000-0000730E0000}"/>
    <cellStyle name="เครื่องหมายจุลภาค 8 3" xfId="3698" xr:uid="{00000000-0005-0000-0000-0000740E0000}"/>
    <cellStyle name="เครื่องหมายจุลภาค 8 3 2" xfId="3699" xr:uid="{00000000-0005-0000-0000-0000750E0000}"/>
    <cellStyle name="เครื่องหมายจุลภาค 8 4" xfId="3700" xr:uid="{00000000-0005-0000-0000-0000760E0000}"/>
    <cellStyle name="เครื่องหมายจุลภาค 8 4 2" xfId="3701" xr:uid="{00000000-0005-0000-0000-0000770E0000}"/>
    <cellStyle name="เครื่องหมายจุลภาค 8 5" xfId="3702" xr:uid="{00000000-0005-0000-0000-0000780E0000}"/>
    <cellStyle name="เครื่องหมายจุลภาค 8 6" xfId="3703" xr:uid="{00000000-0005-0000-0000-0000790E0000}"/>
    <cellStyle name="เครื่องหมายจุลภาค 9" xfId="3704" xr:uid="{00000000-0005-0000-0000-00007A0E0000}"/>
    <cellStyle name="เครื่องหมายจุลภาค 9 2" xfId="3705" xr:uid="{00000000-0005-0000-0000-00007B0E0000}"/>
    <cellStyle name="เครื่องหมายจุลภาค 9 2 2" xfId="3706" xr:uid="{00000000-0005-0000-0000-00007C0E0000}"/>
    <cellStyle name="เครื่องหมายจุลภาค 9 3" xfId="3707" xr:uid="{00000000-0005-0000-0000-00007D0E0000}"/>
    <cellStyle name="เครื่องหมายจุลภาค 9 3 2" xfId="3708" xr:uid="{00000000-0005-0000-0000-00007E0E0000}"/>
    <cellStyle name="เครื่องหมายจุลภาค 9 4" xfId="3709" xr:uid="{00000000-0005-0000-0000-00007F0E0000}"/>
    <cellStyle name="เครื่องหมายจุลภาค 9 4 2" xfId="3710" xr:uid="{00000000-0005-0000-0000-0000800E0000}"/>
    <cellStyle name="เครื่องหมายจุลภาค 9 5" xfId="3711" xr:uid="{00000000-0005-0000-0000-0000810E0000}"/>
    <cellStyle name="เครื่องหมายจุลภาค 9 6" xfId="3712" xr:uid="{00000000-0005-0000-0000-0000820E0000}"/>
    <cellStyle name="เครื่องหมายจุลภาค_Note new STD" xfId="3713" xr:uid="{00000000-0005-0000-0000-0000830E0000}"/>
    <cellStyle name="เครื่องหมายเปอร์เซ็นต์_Sheet1" xfId="3714" xr:uid="{00000000-0005-0000-0000-0000840E0000}"/>
    <cellStyle name="เชื่อมโยงหลายมิติ" xfId="3715" xr:uid="{00000000-0005-0000-0000-0000850E0000}"/>
    <cellStyle name="ตามการเชื่อมโยงหลายมิติ" xfId="3716" xr:uid="{00000000-0005-0000-0000-0000860E0000}"/>
    <cellStyle name="น้บะภฒ_95" xfId="3717" xr:uid="{00000000-0005-0000-0000-0000870E0000}"/>
    <cellStyle name="ปกติ 10" xfId="3718" xr:uid="{00000000-0005-0000-0000-0000880E0000}"/>
    <cellStyle name="ปกติ 11" xfId="3719" xr:uid="{00000000-0005-0000-0000-0000890E0000}"/>
    <cellStyle name="ปกติ 13 2" xfId="3720" xr:uid="{00000000-0005-0000-0000-00008A0E0000}"/>
    <cellStyle name="ปกติ 2" xfId="3721" xr:uid="{00000000-0005-0000-0000-00008B0E0000}"/>
    <cellStyle name="ปกติ 2 10" xfId="3722" xr:uid="{00000000-0005-0000-0000-00008C0E0000}"/>
    <cellStyle name="ปกติ 2 11" xfId="3723" xr:uid="{00000000-0005-0000-0000-00008D0E0000}"/>
    <cellStyle name="ปกติ 2 12" xfId="3724" xr:uid="{00000000-0005-0000-0000-00008E0E0000}"/>
    <cellStyle name="ปกติ 2 13" xfId="3725" xr:uid="{00000000-0005-0000-0000-00008F0E0000}"/>
    <cellStyle name="ปกติ 2 14" xfId="3726" xr:uid="{00000000-0005-0000-0000-0000900E0000}"/>
    <cellStyle name="ปกติ 2 15" xfId="3727" xr:uid="{00000000-0005-0000-0000-0000910E0000}"/>
    <cellStyle name="ปกติ 2 16" xfId="3728" xr:uid="{00000000-0005-0000-0000-0000920E0000}"/>
    <cellStyle name="ปกติ 2 17" xfId="3729" xr:uid="{00000000-0005-0000-0000-0000930E0000}"/>
    <cellStyle name="ปกติ 2 18" xfId="3730" xr:uid="{00000000-0005-0000-0000-0000940E0000}"/>
    <cellStyle name="ปกติ 2 19" xfId="3731" xr:uid="{00000000-0005-0000-0000-0000950E0000}"/>
    <cellStyle name="ปกติ 2 2" xfId="3732" xr:uid="{00000000-0005-0000-0000-0000960E0000}"/>
    <cellStyle name="ปกติ 2 2 10" xfId="3733" xr:uid="{00000000-0005-0000-0000-0000970E0000}"/>
    <cellStyle name="ปกติ 2 2 11" xfId="3734" xr:uid="{00000000-0005-0000-0000-0000980E0000}"/>
    <cellStyle name="ปกติ 2 2 12" xfId="3735" xr:uid="{00000000-0005-0000-0000-0000990E0000}"/>
    <cellStyle name="ปกติ 2 2 13" xfId="3736" xr:uid="{00000000-0005-0000-0000-00009A0E0000}"/>
    <cellStyle name="ปกติ 2 2 14" xfId="3737" xr:uid="{00000000-0005-0000-0000-00009B0E0000}"/>
    <cellStyle name="ปกติ 2 2 15" xfId="3738" xr:uid="{00000000-0005-0000-0000-00009C0E0000}"/>
    <cellStyle name="ปกติ 2 2 16" xfId="3739" xr:uid="{00000000-0005-0000-0000-00009D0E0000}"/>
    <cellStyle name="ปกติ 2 2 17" xfId="3740" xr:uid="{00000000-0005-0000-0000-00009E0E0000}"/>
    <cellStyle name="ปกติ 2 2 18" xfId="3741" xr:uid="{00000000-0005-0000-0000-00009F0E0000}"/>
    <cellStyle name="ปกติ 2 2 19" xfId="3742" xr:uid="{00000000-0005-0000-0000-0000A00E0000}"/>
    <cellStyle name="ปกติ 2 2 2" xfId="3743" xr:uid="{00000000-0005-0000-0000-0000A10E0000}"/>
    <cellStyle name="ปกติ 2 2 2 2" xfId="3744" xr:uid="{00000000-0005-0000-0000-0000A20E0000}"/>
    <cellStyle name="ปกติ 2 2 2 2 2" xfId="3745" xr:uid="{00000000-0005-0000-0000-0000A30E0000}"/>
    <cellStyle name="ปกติ 2 2 2 3" xfId="3746" xr:uid="{00000000-0005-0000-0000-0000A40E0000}"/>
    <cellStyle name="ปกติ 2 2 20" xfId="3747" xr:uid="{00000000-0005-0000-0000-0000A50E0000}"/>
    <cellStyle name="ปกติ 2 2 3" xfId="3748" xr:uid="{00000000-0005-0000-0000-0000A60E0000}"/>
    <cellStyle name="ปกติ 2 2 3 2" xfId="3749" xr:uid="{00000000-0005-0000-0000-0000A70E0000}"/>
    <cellStyle name="ปกติ 2 2 4" xfId="3750" xr:uid="{00000000-0005-0000-0000-0000A80E0000}"/>
    <cellStyle name="ปกติ 2 2 5" xfId="3751" xr:uid="{00000000-0005-0000-0000-0000A90E0000}"/>
    <cellStyle name="ปกติ 2 2 6" xfId="3752" xr:uid="{00000000-0005-0000-0000-0000AA0E0000}"/>
    <cellStyle name="ปกติ 2 2 7" xfId="3753" xr:uid="{00000000-0005-0000-0000-0000AB0E0000}"/>
    <cellStyle name="ปกติ 2 2 8" xfId="3754" xr:uid="{00000000-0005-0000-0000-0000AC0E0000}"/>
    <cellStyle name="ปกติ 2 2 9" xfId="3755" xr:uid="{00000000-0005-0000-0000-0000AD0E0000}"/>
    <cellStyle name="ปกติ 2 20" xfId="3756" xr:uid="{00000000-0005-0000-0000-0000AE0E0000}"/>
    <cellStyle name="ปกติ 2 21" xfId="3757" xr:uid="{00000000-0005-0000-0000-0000AF0E0000}"/>
    <cellStyle name="ปกติ 2 22" xfId="3758" xr:uid="{00000000-0005-0000-0000-0000B00E0000}"/>
    <cellStyle name="ปกติ 2 23" xfId="3759" xr:uid="{00000000-0005-0000-0000-0000B10E0000}"/>
    <cellStyle name="ปกติ 2 24" xfId="3760" xr:uid="{00000000-0005-0000-0000-0000B20E0000}"/>
    <cellStyle name="ปกติ 2 3" xfId="3761" xr:uid="{00000000-0005-0000-0000-0000B30E0000}"/>
    <cellStyle name="ปกติ 2 4" xfId="3762" xr:uid="{00000000-0005-0000-0000-0000B40E0000}"/>
    <cellStyle name="ปกติ 2 4 2" xfId="3763" xr:uid="{00000000-0005-0000-0000-0000B50E0000}"/>
    <cellStyle name="ปกติ 2 5" xfId="3764" xr:uid="{00000000-0005-0000-0000-0000B60E0000}"/>
    <cellStyle name="ปกติ 2 6" xfId="3765" xr:uid="{00000000-0005-0000-0000-0000B70E0000}"/>
    <cellStyle name="ปกติ 2 7" xfId="3766" xr:uid="{00000000-0005-0000-0000-0000B80E0000}"/>
    <cellStyle name="ปกติ 2 8" xfId="3767" xr:uid="{00000000-0005-0000-0000-0000B90E0000}"/>
    <cellStyle name="ปกติ 2 9" xfId="3768" xr:uid="{00000000-0005-0000-0000-0000BA0E0000}"/>
    <cellStyle name="ปกติ 2_40-1 บิลแลนด์" xfId="3769" xr:uid="{00000000-0005-0000-0000-0000BB0E0000}"/>
    <cellStyle name="ปกติ 3" xfId="3770" xr:uid="{00000000-0005-0000-0000-0000BC0E0000}"/>
    <cellStyle name="ปกติ 3 10" xfId="3771" xr:uid="{00000000-0005-0000-0000-0000BD0E0000}"/>
    <cellStyle name="ปกติ 3 10 10" xfId="3772" xr:uid="{00000000-0005-0000-0000-0000BE0E0000}"/>
    <cellStyle name="ปกติ 3 10 11" xfId="3773" xr:uid="{00000000-0005-0000-0000-0000BF0E0000}"/>
    <cellStyle name="ปกติ 3 10 12" xfId="3774" xr:uid="{00000000-0005-0000-0000-0000C00E0000}"/>
    <cellStyle name="ปกติ 3 10 13" xfId="3775" xr:uid="{00000000-0005-0000-0000-0000C10E0000}"/>
    <cellStyle name="ปกติ 3 10 14" xfId="3776" xr:uid="{00000000-0005-0000-0000-0000C20E0000}"/>
    <cellStyle name="ปกติ 3 10 15" xfId="3777" xr:uid="{00000000-0005-0000-0000-0000C30E0000}"/>
    <cellStyle name="ปกติ 3 10 16" xfId="3778" xr:uid="{00000000-0005-0000-0000-0000C40E0000}"/>
    <cellStyle name="ปกติ 3 10 17" xfId="3779" xr:uid="{00000000-0005-0000-0000-0000C50E0000}"/>
    <cellStyle name="ปกติ 3 10 18" xfId="3780" xr:uid="{00000000-0005-0000-0000-0000C60E0000}"/>
    <cellStyle name="ปกติ 3 10 19" xfId="3781" xr:uid="{00000000-0005-0000-0000-0000C70E0000}"/>
    <cellStyle name="ปกติ 3 10 2" xfId="3782" xr:uid="{00000000-0005-0000-0000-0000C80E0000}"/>
    <cellStyle name="ปกติ 3 10 3" xfId="3783" xr:uid="{00000000-0005-0000-0000-0000C90E0000}"/>
    <cellStyle name="ปกติ 3 10 3 2" xfId="3784" xr:uid="{00000000-0005-0000-0000-0000CA0E0000}"/>
    <cellStyle name="ปกติ 3 10 4" xfId="3785" xr:uid="{00000000-0005-0000-0000-0000CB0E0000}"/>
    <cellStyle name="ปกติ 3 10 5" xfId="3786" xr:uid="{00000000-0005-0000-0000-0000CC0E0000}"/>
    <cellStyle name="ปกติ 3 10 6" xfId="3787" xr:uid="{00000000-0005-0000-0000-0000CD0E0000}"/>
    <cellStyle name="ปกติ 3 10 7" xfId="3788" xr:uid="{00000000-0005-0000-0000-0000CE0E0000}"/>
    <cellStyle name="ปกติ 3 10 8" xfId="3789" xr:uid="{00000000-0005-0000-0000-0000CF0E0000}"/>
    <cellStyle name="ปกติ 3 10 9" xfId="3790" xr:uid="{00000000-0005-0000-0000-0000D00E0000}"/>
    <cellStyle name="ปกติ 3 2" xfId="3791" xr:uid="{00000000-0005-0000-0000-0000D10E0000}"/>
    <cellStyle name="ปกติ 3 2 2" xfId="3792" xr:uid="{00000000-0005-0000-0000-0000D20E0000}"/>
    <cellStyle name="ปกติ 3 2 2 2" xfId="3793" xr:uid="{00000000-0005-0000-0000-0000D30E0000}"/>
    <cellStyle name="ปกติ 3 2 3" xfId="3794" xr:uid="{00000000-0005-0000-0000-0000D40E0000}"/>
    <cellStyle name="ปกติ 3 2 4" xfId="3795" xr:uid="{00000000-0005-0000-0000-0000D50E0000}"/>
    <cellStyle name="ปกติ 3 3" xfId="3796" xr:uid="{00000000-0005-0000-0000-0000D60E0000}"/>
    <cellStyle name="ปกติ 3 4" xfId="3797" xr:uid="{00000000-0005-0000-0000-0000D70E0000}"/>
    <cellStyle name="ปกติ 3 5" xfId="3798" xr:uid="{00000000-0005-0000-0000-0000D80E0000}"/>
    <cellStyle name="ปกติ 3_Index Prebuilt" xfId="3799" xr:uid="{00000000-0005-0000-0000-0000D90E0000}"/>
    <cellStyle name="ปกติ 4" xfId="3800" xr:uid="{00000000-0005-0000-0000-0000DA0E0000}"/>
    <cellStyle name="ปกติ 4 2" xfId="3801" xr:uid="{00000000-0005-0000-0000-0000DB0E0000}"/>
    <cellStyle name="ปกติ 5" xfId="3802" xr:uid="{00000000-0005-0000-0000-0000DC0E0000}"/>
    <cellStyle name="ปกติ 5 2" xfId="3803" xr:uid="{00000000-0005-0000-0000-0000DD0E0000}"/>
    <cellStyle name="ปกติ 5 3" xfId="3804" xr:uid="{00000000-0005-0000-0000-0000DE0E0000}"/>
    <cellStyle name="ปกติ 6" xfId="3805" xr:uid="{00000000-0005-0000-0000-0000DF0E0000}"/>
    <cellStyle name="ปกติ 6 2" xfId="3806" xr:uid="{00000000-0005-0000-0000-0000E00E0000}"/>
    <cellStyle name="ปกติ 6 3" xfId="3807" xr:uid="{00000000-0005-0000-0000-0000E10E0000}"/>
    <cellStyle name="ปกติ 6_PRE-BUILTQ1-54" xfId="3808" xr:uid="{00000000-0005-0000-0000-0000E20E0000}"/>
    <cellStyle name="ปกติ 7" xfId="3809" xr:uid="{00000000-0005-0000-0000-0000E30E0000}"/>
    <cellStyle name="ปกติ 8" xfId="3810" xr:uid="{00000000-0005-0000-0000-0000E40E0000}"/>
    <cellStyle name="ปกติ 8 2" xfId="3811" xr:uid="{00000000-0005-0000-0000-0000E50E0000}"/>
    <cellStyle name="ปกติ 9" xfId="3812" xr:uid="{00000000-0005-0000-0000-0000E60E0000}"/>
    <cellStyle name="ปกติ_Book2" xfId="3813" xr:uid="{00000000-0005-0000-0000-0000E70E0000}"/>
    <cellStyle name="ปกติ_Sheet1 3 2" xfId="3814" xr:uid="{00000000-0005-0000-0000-0000E80E0000}"/>
    <cellStyle name="ปกติ_SPC-Dec'50-T3" xfId="3843" xr:uid="{6C9F4A8A-444B-4E4E-A2CA-51EE4864D37E}"/>
    <cellStyle name="เปอร์เซ็นต์ 2" xfId="3815" xr:uid="{00000000-0005-0000-0000-0000E90E0000}"/>
    <cellStyle name="เปอร์เซ็นต์ 2 2" xfId="3816" xr:uid="{00000000-0005-0000-0000-0000EA0E0000}"/>
    <cellStyle name="เปอร์เซ็นต์ 2 2 2" xfId="3817" xr:uid="{00000000-0005-0000-0000-0000EB0E0000}"/>
    <cellStyle name="เปอร์เซ็นต์ 2 2 2 3" xfId="3818" xr:uid="{00000000-0005-0000-0000-0000EC0E0000}"/>
    <cellStyle name="เปอร์เซ็นต์ 2 3" xfId="3819" xr:uid="{00000000-0005-0000-0000-0000ED0E0000}"/>
    <cellStyle name="เปอร์เซ็นต์ 2 4" xfId="3820" xr:uid="{00000000-0005-0000-0000-0000EE0E0000}"/>
    <cellStyle name="เปอร์เซ็นต์ 3" xfId="3821" xr:uid="{00000000-0005-0000-0000-0000EF0E0000}"/>
    <cellStyle name="เปอร์เซ็นต์ 4" xfId="3822" xr:uid="{00000000-0005-0000-0000-0000F00E0000}"/>
    <cellStyle name="เปอร์เซ็นต์ 5" xfId="3823" xr:uid="{00000000-0005-0000-0000-0000F10E0000}"/>
    <cellStyle name="ฤธถ [0]_10' 0.26D MS" xfId="3824" xr:uid="{00000000-0005-0000-0000-0000F20E0000}"/>
    <cellStyle name="ฤธถ_10' 0.26D MS" xfId="3825" xr:uid="{00000000-0005-0000-0000-0000F30E0000}"/>
    <cellStyle name="ล๋ศญ [0]_10' 0.26D MS" xfId="3826" xr:uid="{00000000-0005-0000-0000-0000F40E0000}"/>
    <cellStyle name="ล๋ศญ_10' 0.26D MS" xfId="3827" xr:uid="{00000000-0005-0000-0000-0000F50E0000}"/>
    <cellStyle name="วฅมุ_#2(M17)_1" xfId="3828" xr:uid="{00000000-0005-0000-0000-0000F60E0000}"/>
    <cellStyle name="เส้นขอบขวา" xfId="3829" xr:uid="{00000000-0005-0000-0000-0000F70E0000}"/>
    <cellStyle name="เส้นขอบขวา 2" xfId="3830" xr:uid="{00000000-0005-0000-0000-0000F80E0000}"/>
    <cellStyle name="เส้นขอบขวา 3" xfId="3831" xr:uid="{00000000-0005-0000-0000-0000F90E0000}"/>
    <cellStyle name="เส้นขอบขวา 4" xfId="3832" xr:uid="{00000000-0005-0000-0000-0000FA0E0000}"/>
    <cellStyle name="เส้นขอบขวา 5" xfId="3833" xr:uid="{00000000-0005-0000-0000-0000FB0E0000}"/>
    <cellStyle name="เส้นขอบขวา_FA BL" xfId="3834" xr:uid="{00000000-0005-0000-0000-0000FC0E0000}"/>
    <cellStyle name="หมายเหตุ 2" xfId="3835" xr:uid="{00000000-0005-0000-0000-0000FD0E0000}"/>
    <cellStyle name="표준_Sheet1" xfId="3836" xr:uid="{00000000-0005-0000-0000-0000FE0E0000}"/>
    <cellStyle name="常规_สต๊อกเดือน 12" xfId="3837" xr:uid="{00000000-0005-0000-0000-0000FF0E0000}"/>
    <cellStyle name="標準_FIXED ASSET" xfId="3838" xr:uid="{00000000-0005-0000-0000-0000000F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ver-dia\o\Office\SAM\Sam-Q4-54\&#3651;&#3610;&#3611;&#3632;&#3627;&#3609;&#3657;&#3634;sam%2031-12-5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ver-dia\o\Office\SAM\2558\Sam-Q4-58\&#3651;&#3610;&#3611;&#3632;&#3627;&#3609;&#3657;&#3634;sam%2031-12-5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ver-dia\o\02%20Work\Audit\03%20Job%20DTTJ\working%20paper\Job\Herba%2009\8110%20Sales-Local%20Combined%20Leadshe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Tpoly-NOTES_Q4_20_E3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งบ"/>
      <sheetName val="งบแสดงการฯ"/>
      <sheetName val="กระแสเงินสด"/>
      <sheetName val="NoteP1"/>
      <sheetName val="NoteP2-7"/>
      <sheetName val="NoteP8-10"/>
      <sheetName val="P11"/>
      <sheetName val="P12-14"/>
      <sheetName val="P15-17"/>
      <sheetName val="Note P18"/>
      <sheetName val="Note P19-20"/>
      <sheetName val="Note P21-22"/>
      <sheetName val="จัดประเภทใหม่"/>
      <sheetName val="cashflow"/>
      <sheetName val="Diff"/>
      <sheetName val="กำไรต่อหุ้น"/>
      <sheetName val="จำแนกตามส่วนงาน"/>
      <sheetName val="ภาระผูกพัน"/>
      <sheetName val="ภาระผูกพัน (2)"/>
      <sheetName val="ความเสี่ยง Rate"/>
      <sheetName val="ค่าใช้จ่ายตามลักษณะ"/>
      <sheetName val="ค่าใช้จ่ายพนักงาน"/>
      <sheetName val="ค่าตอบแทนผู้บริหาร"/>
      <sheetName val="วิเคราะห์"/>
      <sheetName val="เตรียมประชุม"/>
      <sheetName val="เตรียมประชุม (2)"/>
      <sheetName val="ใบคำนวณภาษี"/>
      <sheetName val="ค่าใช้จ่ายบวกกลับ2"/>
      <sheetName val="RATIO"/>
      <sheetName val="MAT"/>
      <sheetName val="ปรับปรุง"/>
      <sheetName val="ตารางคำนวณ"/>
      <sheetName val="แนวทางการวิเคราะห์"/>
      <sheetName val="EX 1"/>
      <sheetName val="WLS(1)"/>
      <sheetName val="WLS(2)"/>
      <sheetName val="WLS(3)"/>
      <sheetName val="WLS(4)"/>
      <sheetName val="รายการปรับปรุง"/>
      <sheetName val="myoutput old"/>
      <sheetName val="myoutput"/>
      <sheetName val="งบทดลอง"/>
      <sheetName val="A"/>
      <sheetName val="C"/>
      <sheetName val="C (2)"/>
      <sheetName val="E"/>
      <sheetName val="I"/>
      <sheetName val="N"/>
      <sheetName val="FA"/>
      <sheetName val="T"/>
      <sheetName val="S"/>
      <sheetName val="OS"/>
      <sheetName val="AA"/>
      <sheetName val="CC"/>
      <sheetName val="CC (2)"/>
      <sheetName val="CC (3)"/>
      <sheetName val=" KK"/>
      <sheetName val="EE"/>
      <sheetName val="DD"/>
      <sheetName val="GG"/>
      <sheetName val="II"/>
      <sheetName val="MM"/>
      <sheetName val="NN"/>
      <sheetName val="OO"/>
      <sheetName val="SE"/>
      <sheetName val="10"/>
      <sheetName val="11"/>
      <sheetName val="20"/>
      <sheetName val="Rat"/>
      <sheetName val="30"/>
      <sheetName val="30.1"/>
      <sheetName val="30(1)"/>
      <sheetName val="30(2)"/>
      <sheetName val="30 (3)"/>
      <sheetName val="30(4)"/>
      <sheetName val="ขาย"/>
      <sheetName val="บริหาร"/>
      <sheetName val="42"/>
      <sheetName val="50"/>
      <sheetName val="6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งบแสดงฐานะการเงิน"/>
      <sheetName val="งบกำไรขาดทุนเบ็ดเสร็จ"/>
      <sheetName val="งบแสดงการเปลี่ยนแปลงรวม"/>
      <sheetName val="งบแสดงการเปลี่ยนแปลงเฉพาะกิจการ"/>
      <sheetName val="กระแสเงินสด"/>
      <sheetName val="NoteP1"/>
      <sheetName val="NoteP2-11"/>
      <sheetName val="NoteP12-13"/>
      <sheetName val="NoteP14"/>
      <sheetName val="P15"/>
      <sheetName val="P16"/>
      <sheetName val="P17-19"/>
      <sheetName val="P20-26"/>
      <sheetName val="Note P27"/>
      <sheetName val="Note P28-30"/>
      <sheetName val="DFรวม"/>
      <sheetName val="cashflow"/>
      <sheetName val="Diff"/>
      <sheetName val="cashflow (conso)"/>
      <sheetName val="Diff (conso)"/>
      <sheetName val="กำไรต่อหุ้น"/>
      <sheetName val="ภาระผูกพัน"/>
      <sheetName val="ภาระผูกพัน (2)"/>
      <sheetName val="จำแนกตามส่วนงาน"/>
      <sheetName val="จำแนกตามส่วนงาน (conso)"/>
      <sheetName val="ความเสี่ยง Rate"/>
      <sheetName val="ค่าใช้จ่ายตามลักษณะ"/>
      <sheetName val="ค่าใช้จ่ายตามลักษณะ (conso)"/>
      <sheetName val="ค่าใช้จ่ายพนักงาน"/>
      <sheetName val="ค่าตอบแทนผู้บริหาร"/>
      <sheetName val="วิเคราะห์"/>
      <sheetName val="เตรียมประชุม"/>
      <sheetName val="ใบคำนวณภาษี"/>
      <sheetName val="ค่าใช้จ่ายบวกกลับ2"/>
      <sheetName val="RATIO"/>
      <sheetName val="RATIO (2)"/>
      <sheetName val="MAT"/>
      <sheetName val="แนวทางปฏิบัติ"/>
      <sheetName val="ตารางคำนวณ MAT - Review"/>
      <sheetName val="แนวทางการวิเคราะห์"/>
      <sheetName val="EX 1"/>
      <sheetName val="ทดสอบ JV  "/>
      <sheetName val="JV"/>
      <sheetName val="รายการจัดประเภท"/>
      <sheetName val="WLS(1)"/>
      <sheetName val="WLS(2)"/>
      <sheetName val="WLS(3)"/>
      <sheetName val="WLS(4)"/>
      <sheetName val="งบทดลอง"/>
      <sheetName val="Adj"/>
      <sheetName val="gl73-20160202132206"/>
      <sheetName val="A"/>
      <sheetName val="B"/>
      <sheetName val="C"/>
      <sheetName val="C (2)"/>
      <sheetName val="D"/>
      <sheetName val="E"/>
      <sheetName val="N"/>
      <sheetName val="P"/>
      <sheetName val="FA"/>
      <sheetName val="S"/>
      <sheetName val="U"/>
      <sheetName val="T"/>
      <sheetName val="OS"/>
      <sheetName val="AA"/>
      <sheetName val="CC"/>
      <sheetName val="CC (2)"/>
      <sheetName val="CC (3)"/>
      <sheetName val="DD"/>
      <sheetName val="EE"/>
      <sheetName val="GG"/>
      <sheetName val="MM"/>
      <sheetName val="NN"/>
      <sheetName val="TT"/>
      <sheetName val="OO"/>
      <sheetName val="SE"/>
      <sheetName val="RE"/>
      <sheetName val="10"/>
      <sheetName val="11"/>
      <sheetName val="12"/>
      <sheetName val="13"/>
      <sheetName val="14"/>
      <sheetName val="20"/>
      <sheetName val="Rat"/>
      <sheetName val="30"/>
      <sheetName val="30.1"/>
      <sheetName val="30(1)"/>
      <sheetName val="30(2)"/>
      <sheetName val="30 (3)"/>
      <sheetName val="30(4)"/>
      <sheetName val="40 ขาย"/>
      <sheetName val="41 บริหาร"/>
      <sheetName val="42"/>
      <sheetName val="50"/>
      <sheetName val="6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Tickmarks"/>
      <sheetName val="Rollforward"/>
      <sheetName val="thershold"/>
      <sheetName val="Anaytical reviewed"/>
      <sheetName val="Anaytical_reviewed"/>
      <sheetName val="_Bal Int Acp"/>
    </sheetNames>
    <sheetDataSet>
      <sheetData sheetId="0">
        <row r="2">
          <cell r="G2" t="str">
            <v>Preliminary</v>
          </cell>
          <cell r="I2" t="str">
            <v>AJE</v>
          </cell>
          <cell r="J2" t="str">
            <v>Adjusted</v>
          </cell>
          <cell r="K2" t="str">
            <v>RJE</v>
          </cell>
          <cell r="L2" t="str">
            <v>31/12/09</v>
          </cell>
          <cell r="N2" t="str">
            <v>31/12/08</v>
          </cell>
        </row>
        <row r="3">
          <cell r="G3" t="str">
            <v>GL</v>
          </cell>
          <cell r="N3" t="str">
            <v>{a}</v>
          </cell>
        </row>
        <row r="4">
          <cell r="G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N4">
            <v>0</v>
          </cell>
        </row>
        <row r="5">
          <cell r="G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N5">
            <v>0</v>
          </cell>
        </row>
        <row r="6">
          <cell r="G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N6">
            <v>0</v>
          </cell>
        </row>
        <row r="8">
          <cell r="G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N8">
            <v>0</v>
          </cell>
        </row>
        <row r="9">
          <cell r="G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N9">
            <v>0</v>
          </cell>
        </row>
        <row r="10">
          <cell r="G10">
            <v>-798123269.75</v>
          </cell>
          <cell r="I10">
            <v>0</v>
          </cell>
          <cell r="J10">
            <v>-798123269.75</v>
          </cell>
          <cell r="K10">
            <v>0</v>
          </cell>
          <cell r="L10">
            <v>-798123269.75</v>
          </cell>
          <cell r="N10">
            <v>-1015677465.16</v>
          </cell>
        </row>
        <row r="11">
          <cell r="G11">
            <v>-798123269.75</v>
          </cell>
          <cell r="I11">
            <v>0</v>
          </cell>
          <cell r="J11">
            <v>-798123269.75</v>
          </cell>
          <cell r="K11">
            <v>0</v>
          </cell>
          <cell r="L11">
            <v>-798123269.75</v>
          </cell>
          <cell r="N11">
            <v>-1015677465.16</v>
          </cell>
        </row>
        <row r="12">
          <cell r="G12">
            <v>-798123269.75</v>
          </cell>
          <cell r="I12">
            <v>0</v>
          </cell>
          <cell r="J12">
            <v>-798123269.75</v>
          </cell>
          <cell r="K12">
            <v>0</v>
          </cell>
          <cell r="L12">
            <v>-798123269.75</v>
          </cell>
          <cell r="N12">
            <v>-1015677465.16</v>
          </cell>
        </row>
      </sheetData>
      <sheetData sheetId="1">
        <row r="1">
          <cell r="F1" t="str">
            <v>Preliminary</v>
          </cell>
          <cell r="G1" t="str">
            <v>AJE</v>
          </cell>
          <cell r="H1" t="str">
            <v>Adjusted</v>
          </cell>
          <cell r="I1" t="str">
            <v>RJE</v>
          </cell>
          <cell r="J1" t="str">
            <v>31/12/09</v>
          </cell>
          <cell r="K1" t="str">
            <v>31/12/08</v>
          </cell>
        </row>
        <row r="3"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</row>
        <row r="4"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</row>
        <row r="5"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</row>
        <row r="7"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</row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  <row r="9">
          <cell r="F9">
            <v>-798123269.75</v>
          </cell>
          <cell r="G9">
            <v>0</v>
          </cell>
          <cell r="H9">
            <v>-798123269.75</v>
          </cell>
          <cell r="I9">
            <v>0</v>
          </cell>
          <cell r="J9">
            <v>-798123269.75</v>
          </cell>
          <cell r="K9">
            <v>-1015677465.16</v>
          </cell>
        </row>
        <row r="10">
          <cell r="F10">
            <v>-798123269.75</v>
          </cell>
          <cell r="G10">
            <v>0</v>
          </cell>
          <cell r="H10">
            <v>-798123269.75</v>
          </cell>
          <cell r="I10">
            <v>0</v>
          </cell>
          <cell r="J10">
            <v>-798123269.75</v>
          </cell>
          <cell r="K10">
            <v>-1015677465.16</v>
          </cell>
        </row>
        <row r="11">
          <cell r="F11">
            <v>-798123269.75</v>
          </cell>
          <cell r="G11">
            <v>0</v>
          </cell>
          <cell r="H11">
            <v>-798123269.75</v>
          </cell>
          <cell r="I11">
            <v>0</v>
          </cell>
          <cell r="J11">
            <v>-798123269.75</v>
          </cell>
          <cell r="K11">
            <v>-1015677465.16</v>
          </cell>
        </row>
      </sheetData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P1-6"/>
      <sheetName val="P7"/>
      <sheetName val="P8-15"/>
      <sheetName val="P16-17"/>
      <sheetName val="P18-32"/>
      <sheetName val="P33-34"/>
      <sheetName val="P35-36"/>
      <sheetName val="P37"/>
      <sheetName val="P38"/>
      <sheetName val="P39"/>
      <sheetName val="P40-44"/>
      <sheetName val="P45"/>
      <sheetName val="P46"/>
      <sheetName val="P47-50"/>
      <sheetName val="P51-52"/>
      <sheetName val="53-58"/>
      <sheetName val="59-62"/>
      <sheetName val="P63-64"/>
      <sheetName val="P65"/>
      <sheetName val="66-69"/>
      <sheetName val="70-75"/>
      <sheetName val="76-79"/>
      <sheetName val="80-8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28">
          <cell r="A128" t="str">
            <v>(Sign) ……………………………………...........…………………………………. Authorized Director</v>
          </cell>
        </row>
      </sheetData>
      <sheetData sheetId="17" refreshError="1">
        <row r="79">
          <cell r="A79" t="str">
            <v>(Sign) ……………………………………...........…………………………………. Authorized Director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6"/>
  <sheetViews>
    <sheetView showGridLines="0" tabSelected="1" showRuler="0" zoomScaleNormal="100" zoomScaleSheetLayoutView="100" workbookViewId="0">
      <selection sqref="A1:N1"/>
    </sheetView>
  </sheetViews>
  <sheetFormatPr defaultColWidth="9" defaultRowHeight="24" customHeight="1"/>
  <cols>
    <col min="1" max="1" width="2.59765625" style="98" customWidth="1"/>
    <col min="2" max="2" width="3.59765625" style="98" customWidth="1"/>
    <col min="3" max="3" width="4.59765625" style="98" customWidth="1"/>
    <col min="4" max="4" width="1.59765625" style="98" customWidth="1"/>
    <col min="5" max="5" width="2.59765625" style="98" customWidth="1"/>
    <col min="6" max="6" width="16.19921875" style="98" customWidth="1"/>
    <col min="7" max="7" width="0.8984375" style="98" customWidth="1"/>
    <col min="8" max="8" width="10.59765625" style="98" customWidth="1"/>
    <col min="9" max="9" width="13.69921875" style="98" customWidth="1"/>
    <col min="10" max="10" width="9.3984375" style="98" customWidth="1"/>
    <col min="11" max="11" width="0.5" style="98" customWidth="1"/>
    <col min="12" max="12" width="13.59765625" style="98" customWidth="1"/>
    <col min="13" max="13" width="0.5" style="98" customWidth="1"/>
    <col min="14" max="14" width="14.59765625" style="98" customWidth="1"/>
    <col min="15" max="16" width="13" style="98" customWidth="1"/>
    <col min="17" max="18" width="13" style="90" customWidth="1"/>
    <col min="19" max="19" width="9.09765625" style="90" customWidth="1"/>
    <col min="20" max="16384" width="9" style="90"/>
  </cols>
  <sheetData>
    <row r="1" spans="1:17" ht="26.1" customHeight="1">
      <c r="A1" s="372" t="s">
        <v>0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7" ht="26.1" customHeight="1">
      <c r="A2" s="372" t="s">
        <v>830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</row>
    <row r="3" spans="1:17" ht="26.1" customHeight="1">
      <c r="A3" s="372" t="s">
        <v>1226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</row>
    <row r="4" spans="1:17" ht="26.1" customHeight="1">
      <c r="A4" s="372" t="s">
        <v>831</v>
      </c>
      <c r="B4" s="372"/>
      <c r="C4" s="372"/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72"/>
    </row>
    <row r="5" spans="1:17" ht="26.1" customHeight="1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/>
      <c r="Q5"/>
    </row>
    <row r="6" spans="1:17" ht="26.1" customHeight="1">
      <c r="A6" s="12" t="s">
        <v>243</v>
      </c>
      <c r="B6" s="12" t="s">
        <v>244</v>
      </c>
      <c r="C6" s="108"/>
      <c r="O6" s="108"/>
      <c r="P6"/>
      <c r="Q6"/>
    </row>
    <row r="7" spans="1:17" ht="26.1" customHeight="1">
      <c r="B7" s="108" t="s">
        <v>245</v>
      </c>
      <c r="C7" s="98" t="s">
        <v>1342</v>
      </c>
    </row>
    <row r="8" spans="1:17" ht="26.1" customHeight="1">
      <c r="C8" s="98" t="s">
        <v>1343</v>
      </c>
    </row>
    <row r="9" spans="1:17" ht="26.1" customHeight="1">
      <c r="C9" s="98" t="s">
        <v>1344</v>
      </c>
    </row>
    <row r="10" spans="1:17" ht="26.1" customHeight="1">
      <c r="C10" s="98" t="s">
        <v>1345</v>
      </c>
    </row>
    <row r="11" spans="1:17" ht="26.1" customHeight="1">
      <c r="B11" s="108" t="s">
        <v>247</v>
      </c>
      <c r="C11" s="98" t="s">
        <v>248</v>
      </c>
    </row>
    <row r="12" spans="1:17" ht="26.1" customHeight="1">
      <c r="C12" s="36" t="s">
        <v>246</v>
      </c>
      <c r="D12" s="98" t="s">
        <v>1346</v>
      </c>
    </row>
    <row r="13" spans="1:17" ht="26.1" customHeight="1">
      <c r="C13" s="108" t="s">
        <v>249</v>
      </c>
      <c r="D13" s="98" t="s">
        <v>1348</v>
      </c>
    </row>
    <row r="14" spans="1:17" ht="26.1" customHeight="1">
      <c r="D14" s="36" t="s">
        <v>1347</v>
      </c>
    </row>
    <row r="15" spans="1:17" ht="26.1" customHeight="1">
      <c r="C15" s="108" t="s">
        <v>250</v>
      </c>
      <c r="D15" s="98" t="s">
        <v>251</v>
      </c>
    </row>
    <row r="16" spans="1:17" s="98" customFormat="1" ht="26.1" customHeight="1">
      <c r="A16" s="36"/>
      <c r="C16" s="108" t="s">
        <v>252</v>
      </c>
      <c r="D16" s="98" t="s">
        <v>253</v>
      </c>
      <c r="E16" s="36"/>
      <c r="F16" s="36"/>
      <c r="G16" s="36"/>
    </row>
    <row r="17" spans="1:18" s="36" customFormat="1" ht="26.1" customHeight="1">
      <c r="B17" s="98"/>
      <c r="C17" s="108" t="s">
        <v>325</v>
      </c>
      <c r="D17" s="98" t="s">
        <v>444</v>
      </c>
      <c r="H17" s="98"/>
      <c r="I17" s="98"/>
      <c r="J17" s="98"/>
      <c r="K17" s="98"/>
      <c r="L17" s="98"/>
      <c r="M17" s="98"/>
      <c r="N17" s="98"/>
    </row>
    <row r="18" spans="1:18" s="36" customFormat="1" ht="26.1" customHeight="1">
      <c r="B18" s="144" t="s">
        <v>842</v>
      </c>
      <c r="C18" s="108" t="s">
        <v>529</v>
      </c>
      <c r="D18" s="98"/>
      <c r="H18" s="98"/>
      <c r="I18" s="98"/>
      <c r="J18" s="98"/>
      <c r="K18" s="98"/>
      <c r="L18" s="98"/>
      <c r="M18" s="98"/>
      <c r="N18" s="98"/>
    </row>
    <row r="19" spans="1:18" s="36" customFormat="1" ht="26.1" customHeight="1">
      <c r="B19" s="98"/>
      <c r="C19" s="98"/>
      <c r="D19" s="108" t="s">
        <v>1349</v>
      </c>
      <c r="H19" s="98"/>
      <c r="I19" s="98"/>
      <c r="J19" s="98"/>
      <c r="K19" s="98"/>
      <c r="L19" s="98"/>
      <c r="M19" s="98"/>
      <c r="N19" s="98"/>
    </row>
    <row r="20" spans="1:18" s="36" customFormat="1" ht="26.1" customHeight="1">
      <c r="B20" s="98"/>
      <c r="C20" s="108" t="s">
        <v>1350</v>
      </c>
      <c r="D20" s="108"/>
      <c r="H20" s="98"/>
      <c r="I20" s="98"/>
      <c r="J20" s="98"/>
      <c r="K20" s="98"/>
      <c r="L20" s="98"/>
      <c r="M20" s="98"/>
      <c r="N20" s="98"/>
    </row>
    <row r="21" spans="1:18" s="36" customFormat="1" ht="26.1" customHeight="1">
      <c r="B21" s="98"/>
      <c r="C21" s="108" t="s">
        <v>1351</v>
      </c>
      <c r="D21" s="108"/>
      <c r="H21" s="98"/>
      <c r="I21" s="98"/>
      <c r="J21" s="98"/>
      <c r="K21" s="98"/>
      <c r="L21" s="98"/>
      <c r="M21" s="98"/>
      <c r="N21" s="98"/>
    </row>
    <row r="22" spans="1:18" s="36" customFormat="1" ht="26.1" customHeight="1">
      <c r="B22" s="98"/>
      <c r="C22" s="51"/>
      <c r="D22" s="108"/>
      <c r="H22" s="98"/>
      <c r="I22" s="98"/>
      <c r="J22" s="98"/>
      <c r="K22" s="98"/>
      <c r="L22" s="98"/>
      <c r="M22" s="98"/>
      <c r="N22" s="98"/>
    </row>
    <row r="23" spans="1:18" s="36" customFormat="1" ht="26.1" customHeight="1">
      <c r="A23" s="95" t="s">
        <v>254</v>
      </c>
      <c r="B23" s="95" t="s">
        <v>1334</v>
      </c>
      <c r="C23" s="51"/>
      <c r="J23" s="98"/>
      <c r="K23" s="98"/>
      <c r="L23" s="98"/>
      <c r="M23" s="98"/>
      <c r="N23" s="98"/>
    </row>
    <row r="24" spans="1:18" s="36" customFormat="1" ht="26.1" customHeight="1">
      <c r="B24" s="51">
        <v>2.1</v>
      </c>
      <c r="C24" s="36" t="s">
        <v>1335</v>
      </c>
      <c r="J24" s="98"/>
      <c r="K24" s="98"/>
      <c r="L24" s="98"/>
      <c r="M24" s="98"/>
      <c r="N24" s="98"/>
    </row>
    <row r="25" spans="1:18" s="36" customFormat="1" ht="26.1" customHeight="1">
      <c r="A25" s="108"/>
      <c r="B25" s="108"/>
      <c r="D25" s="108" t="s">
        <v>1352</v>
      </c>
      <c r="E25" s="247"/>
      <c r="F25" s="108"/>
      <c r="G25" s="108"/>
      <c r="H25" s="108"/>
      <c r="I25" s="108"/>
      <c r="J25" s="98"/>
      <c r="K25" s="98"/>
      <c r="L25" s="98"/>
      <c r="M25" s="98"/>
      <c r="N25" s="98"/>
      <c r="O25" s="108"/>
      <c r="Q25" s="108"/>
      <c r="R25" s="108"/>
    </row>
    <row r="26" spans="1:18" s="36" customFormat="1" ht="26.1" customHeight="1">
      <c r="A26" s="108"/>
      <c r="B26" s="108"/>
      <c r="C26" s="108" t="s">
        <v>1353</v>
      </c>
      <c r="D26" s="84"/>
      <c r="E26" s="247"/>
      <c r="F26" s="108"/>
      <c r="G26" s="108"/>
      <c r="H26" s="108"/>
      <c r="I26" s="108"/>
      <c r="J26" s="98"/>
      <c r="K26" s="98"/>
      <c r="L26" s="98"/>
      <c r="M26" s="98"/>
      <c r="N26" s="98"/>
      <c r="P26" s="108"/>
      <c r="Q26" s="108"/>
      <c r="R26" s="108"/>
    </row>
    <row r="27" spans="1:18" s="36" customFormat="1" ht="26.1" customHeight="1">
      <c r="A27" s="108"/>
      <c r="B27" s="108"/>
      <c r="C27" s="108" t="s">
        <v>1354</v>
      </c>
      <c r="D27" s="84"/>
      <c r="E27" s="247"/>
      <c r="F27" s="108"/>
      <c r="G27" s="108"/>
      <c r="H27" s="108"/>
      <c r="I27" s="108"/>
      <c r="J27" s="98"/>
      <c r="K27" s="98"/>
      <c r="L27" s="98"/>
      <c r="M27" s="98"/>
      <c r="N27" s="98"/>
      <c r="P27" s="108"/>
      <c r="Q27" s="108"/>
      <c r="R27" s="108"/>
    </row>
    <row r="28" spans="1:18" s="36" customFormat="1" ht="26.1" customHeight="1">
      <c r="A28" s="108"/>
      <c r="B28" s="108"/>
      <c r="C28" s="108" t="s">
        <v>1355</v>
      </c>
      <c r="D28" s="84"/>
      <c r="E28" s="247"/>
      <c r="F28" s="108"/>
      <c r="G28" s="108"/>
      <c r="H28" s="108"/>
      <c r="I28" s="108"/>
      <c r="J28" s="98"/>
      <c r="K28" s="98"/>
      <c r="L28" s="98"/>
      <c r="M28" s="98"/>
      <c r="N28" s="98"/>
      <c r="P28" s="108"/>
      <c r="Q28" s="108"/>
      <c r="R28" s="108"/>
    </row>
    <row r="29" spans="1:18" s="36" customFormat="1" ht="26.1" customHeight="1">
      <c r="A29" s="108"/>
      <c r="B29" s="67"/>
      <c r="C29" s="108"/>
      <c r="D29" s="108"/>
      <c r="E29" s="108"/>
      <c r="F29" s="108"/>
      <c r="G29" s="108"/>
      <c r="H29" s="108"/>
      <c r="I29" s="108"/>
      <c r="J29" s="98"/>
      <c r="K29" s="98"/>
      <c r="L29" s="98"/>
      <c r="M29" s="98"/>
      <c r="N29" s="98"/>
      <c r="P29" s="108"/>
      <c r="Q29" s="108"/>
      <c r="R29" s="108"/>
    </row>
    <row r="30" spans="1:18" s="61" customFormat="1" ht="26.1" customHeight="1">
      <c r="A30" s="108"/>
      <c r="B30" s="67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</row>
    <row r="31" spans="1:18" s="61" customFormat="1" ht="26.1" customHeight="1">
      <c r="A31" s="370" t="s">
        <v>308</v>
      </c>
      <c r="B31" s="370"/>
      <c r="C31" s="370"/>
      <c r="D31" s="370"/>
      <c r="E31" s="370"/>
      <c r="F31" s="370"/>
      <c r="G31" s="370"/>
      <c r="H31" s="370"/>
      <c r="I31" s="370"/>
      <c r="J31" s="370"/>
      <c r="K31" s="370"/>
      <c r="L31" s="370"/>
      <c r="M31" s="370"/>
      <c r="N31" s="370"/>
      <c r="P31" s="108"/>
      <c r="Q31" s="108"/>
      <c r="R31" s="108"/>
    </row>
    <row r="32" spans="1:18" s="93" customFormat="1" ht="26.1" customHeight="1">
      <c r="A32" s="108"/>
      <c r="B32" s="108"/>
      <c r="C32" s="108"/>
      <c r="D32" s="369" t="s">
        <v>437</v>
      </c>
      <c r="E32" s="369"/>
      <c r="F32" s="369"/>
      <c r="G32" s="369"/>
      <c r="H32" s="369"/>
      <c r="I32" s="369"/>
      <c r="J32" s="369"/>
      <c r="K32" s="369"/>
      <c r="L32" s="369"/>
      <c r="M32" s="369"/>
      <c r="N32" s="369"/>
      <c r="O32" s="108"/>
      <c r="P32"/>
    </row>
    <row r="33" spans="1:18" s="93" customFormat="1" ht="24.6" customHeight="1">
      <c r="A33" s="370" t="s">
        <v>1</v>
      </c>
      <c r="B33" s="370"/>
      <c r="C33" s="370"/>
      <c r="D33" s="370"/>
      <c r="E33" s="370"/>
      <c r="F33" s="370"/>
      <c r="G33" s="370"/>
      <c r="H33" s="370"/>
      <c r="I33" s="370"/>
      <c r="J33" s="370"/>
      <c r="K33" s="370"/>
      <c r="L33" s="370"/>
      <c r="M33" s="370"/>
      <c r="N33" s="370"/>
      <c r="O33" s="108"/>
      <c r="P33"/>
    </row>
    <row r="34" spans="1:18" s="93" customFormat="1" ht="24.6" customHeight="1">
      <c r="A34" s="108"/>
      <c r="B34" s="9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/>
    </row>
    <row r="35" spans="1:18" s="61" customFormat="1" ht="24.6" customHeight="1">
      <c r="A35" s="108"/>
      <c r="B35" s="67"/>
      <c r="C35" s="108"/>
      <c r="D35" s="108" t="s">
        <v>1339</v>
      </c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P35" s="108"/>
      <c r="Q35" s="108"/>
      <c r="R35" s="108"/>
    </row>
    <row r="36" spans="1:18" s="61" customFormat="1" ht="24.6" customHeight="1">
      <c r="A36" s="108"/>
      <c r="B36" s="67"/>
      <c r="C36" s="108" t="s">
        <v>1338</v>
      </c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</row>
    <row r="37" spans="1:18" s="61" customFormat="1" ht="24.6" customHeight="1">
      <c r="A37" s="108"/>
      <c r="B37" s="67"/>
      <c r="C37" s="108" t="s">
        <v>1341</v>
      </c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</row>
    <row r="38" spans="1:18" s="61" customFormat="1" ht="24.6" customHeight="1">
      <c r="A38" s="108"/>
      <c r="B38" s="67"/>
      <c r="C38" s="108" t="s">
        <v>1340</v>
      </c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</row>
    <row r="39" spans="1:18" s="61" customFormat="1" ht="24.6" customHeight="1">
      <c r="A39" s="108"/>
      <c r="B39" s="67"/>
      <c r="C39" s="108"/>
      <c r="D39" s="108" t="s">
        <v>1178</v>
      </c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</row>
    <row r="40" spans="1:18" s="61" customFormat="1" ht="24.6" customHeight="1">
      <c r="A40" s="108"/>
      <c r="B40" s="67"/>
      <c r="C40" s="108" t="s">
        <v>1179</v>
      </c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</row>
    <row r="41" spans="1:18" s="36" customFormat="1" ht="24.6" customHeight="1">
      <c r="A41" s="108"/>
      <c r="B41" s="108"/>
      <c r="C41" s="108"/>
      <c r="D41" s="108" t="s">
        <v>1012</v>
      </c>
      <c r="E41" s="108"/>
      <c r="F41" s="108"/>
      <c r="G41" s="108"/>
      <c r="H41" s="108"/>
      <c r="I41" s="108"/>
      <c r="J41" s="98"/>
      <c r="K41" s="98"/>
      <c r="L41" s="98"/>
      <c r="M41" s="98"/>
      <c r="N41" s="98"/>
    </row>
    <row r="42" spans="1:18" s="36" customFormat="1" ht="24.6" customHeight="1">
      <c r="A42" s="108"/>
      <c r="B42" s="108"/>
      <c r="C42" s="108" t="s">
        <v>1011</v>
      </c>
      <c r="D42" s="108"/>
      <c r="E42" s="108"/>
      <c r="F42" s="108"/>
      <c r="G42" s="108"/>
      <c r="H42" s="108"/>
      <c r="I42" s="108"/>
      <c r="J42" s="98"/>
      <c r="K42" s="98"/>
      <c r="L42" s="98"/>
      <c r="M42" s="98"/>
      <c r="N42" s="98"/>
    </row>
    <row r="43" spans="1:18" s="93" customFormat="1" ht="24.6" customHeight="1">
      <c r="A43" s="108"/>
      <c r="B43" s="94">
        <v>2.2000000000000002</v>
      </c>
      <c r="C43" s="98" t="s">
        <v>1003</v>
      </c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108"/>
      <c r="P43"/>
    </row>
    <row r="44" spans="1:18" s="51" customFormat="1" ht="24.6" customHeight="1">
      <c r="A44" s="108"/>
      <c r="B44" s="108"/>
      <c r="C44" s="108"/>
      <c r="D44" s="108" t="s">
        <v>1006</v>
      </c>
      <c r="E44" s="108"/>
      <c r="F44" s="108"/>
      <c r="G44" s="108"/>
      <c r="H44" s="108"/>
      <c r="I44" s="108"/>
      <c r="J44" s="108"/>
      <c r="K44" s="108"/>
      <c r="L44" s="108"/>
      <c r="M44" s="108"/>
      <c r="N44" s="67"/>
      <c r="O44" s="108"/>
    </row>
    <row r="45" spans="1:18" s="51" customFormat="1" ht="24.6" customHeight="1">
      <c r="A45" s="108"/>
      <c r="B45" s="108"/>
      <c r="C45" s="108" t="s">
        <v>1004</v>
      </c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67"/>
      <c r="O45" s="108"/>
    </row>
    <row r="46" spans="1:18" s="51" customFormat="1" ht="24.6" customHeight="1">
      <c r="A46" s="108"/>
      <c r="B46" s="108"/>
      <c r="C46" s="108" t="s">
        <v>1007</v>
      </c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67"/>
      <c r="O46" s="108"/>
    </row>
    <row r="47" spans="1:18" s="51" customFormat="1" ht="24.6" customHeight="1">
      <c r="A47" s="108"/>
      <c r="B47" s="108"/>
      <c r="C47" s="108" t="s">
        <v>1005</v>
      </c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67"/>
      <c r="O47" s="108"/>
    </row>
    <row r="48" spans="1:18" s="93" customFormat="1" ht="24.6" customHeight="1">
      <c r="A48" s="108" t="s">
        <v>302</v>
      </c>
      <c r="B48" s="108"/>
      <c r="C48" s="108"/>
      <c r="D48" s="108" t="s">
        <v>1009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/>
    </row>
    <row r="49" spans="1:16" s="93" customFormat="1" ht="24.6" customHeight="1">
      <c r="A49" s="108"/>
      <c r="B49" s="108"/>
      <c r="C49" s="108" t="s">
        <v>1008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/>
    </row>
    <row r="50" spans="1:16" s="93" customFormat="1" ht="24.6" customHeight="1">
      <c r="A50" s="108"/>
      <c r="B50" s="94">
        <v>2.2999999999999998</v>
      </c>
      <c r="C50" s="98" t="s">
        <v>1010</v>
      </c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/>
    </row>
    <row r="51" spans="1:16" s="93" customFormat="1" ht="24.6" customHeight="1">
      <c r="A51" s="108"/>
      <c r="B51" s="108"/>
      <c r="C51" s="108"/>
      <c r="D51" s="108" t="s">
        <v>1488</v>
      </c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/>
    </row>
    <row r="52" spans="1:16" s="93" customFormat="1" ht="24.6" customHeight="1">
      <c r="A52" s="108"/>
      <c r="B52" s="108"/>
      <c r="C52" s="108" t="s">
        <v>1487</v>
      </c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/>
    </row>
    <row r="53" spans="1:16" s="93" customFormat="1" ht="24.6" customHeight="1">
      <c r="A53" s="108"/>
      <c r="B53" s="108"/>
      <c r="C53" s="108" t="s">
        <v>1486</v>
      </c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/>
    </row>
    <row r="54" spans="1:16" s="93" customFormat="1" ht="24.6" customHeight="1">
      <c r="A54" s="108"/>
      <c r="B54" s="108"/>
      <c r="C54" s="108" t="s">
        <v>1485</v>
      </c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/>
    </row>
    <row r="55" spans="1:16" s="93" customFormat="1" ht="24.6" customHeight="1">
      <c r="A55" s="311"/>
      <c r="B55" s="311"/>
      <c r="C55" s="311" t="s">
        <v>1484</v>
      </c>
      <c r="D55" s="311"/>
      <c r="E55" s="311"/>
      <c r="F55" s="311"/>
      <c r="G55" s="311"/>
      <c r="H55" s="311"/>
      <c r="I55" s="311"/>
      <c r="J55" s="311"/>
      <c r="K55" s="311"/>
      <c r="L55" s="311"/>
      <c r="M55" s="311"/>
      <c r="N55" s="311"/>
      <c r="O55" s="311"/>
      <c r="P55"/>
    </row>
    <row r="56" spans="1:16" s="93" customFormat="1" ht="24.6" customHeight="1">
      <c r="A56" s="303"/>
      <c r="B56" s="303"/>
      <c r="C56" s="303"/>
      <c r="D56" s="303" t="s">
        <v>1336</v>
      </c>
      <c r="E56" s="303"/>
      <c r="F56" s="303"/>
      <c r="G56" s="303"/>
      <c r="H56" s="303"/>
      <c r="I56" s="303"/>
      <c r="J56" s="303"/>
      <c r="K56" s="303"/>
      <c r="L56" s="303"/>
      <c r="M56" s="303"/>
      <c r="N56" s="303"/>
      <c r="O56" s="303"/>
      <c r="P56"/>
    </row>
    <row r="57" spans="1:16" s="93" customFormat="1" ht="24.6" customHeight="1">
      <c r="A57" s="303"/>
      <c r="B57" s="303"/>
      <c r="C57" s="303" t="s">
        <v>1337</v>
      </c>
      <c r="D57" s="303"/>
      <c r="E57" s="303"/>
      <c r="F57" s="303"/>
      <c r="G57" s="303"/>
      <c r="H57" s="303"/>
      <c r="I57" s="303"/>
      <c r="J57" s="303"/>
      <c r="K57" s="303"/>
      <c r="L57" s="303"/>
      <c r="M57" s="303"/>
      <c r="N57" s="303"/>
      <c r="O57" s="303"/>
      <c r="P57"/>
    </row>
    <row r="58" spans="1:16" s="36" customFormat="1" ht="24.6" customHeight="1">
      <c r="A58" s="108"/>
      <c r="B58" s="94"/>
      <c r="C58" s="61"/>
      <c r="D58" s="98"/>
      <c r="E58" s="98"/>
      <c r="F58" s="98"/>
      <c r="G58" s="61"/>
      <c r="H58" s="61"/>
      <c r="I58" s="108"/>
      <c r="J58" s="98"/>
      <c r="K58" s="98"/>
      <c r="L58" s="98"/>
      <c r="M58" s="98"/>
      <c r="N58" s="98"/>
    </row>
    <row r="59" spans="1:16" s="51" customFormat="1" ht="24.6" customHeight="1">
      <c r="A59" s="219" t="s">
        <v>255</v>
      </c>
      <c r="B59" s="16" t="s">
        <v>1212</v>
      </c>
      <c r="C59" s="98"/>
      <c r="D59" s="98"/>
      <c r="E59" s="98"/>
      <c r="F59" s="98"/>
      <c r="G59" s="98"/>
      <c r="H59" s="98"/>
      <c r="I59" s="98"/>
      <c r="J59" s="98"/>
      <c r="K59" s="108"/>
      <c r="L59" s="108"/>
    </row>
    <row r="60" spans="1:16" s="51" customFormat="1" ht="24.6" customHeight="1">
      <c r="B60" s="31" t="s">
        <v>1024</v>
      </c>
      <c r="C60" s="98"/>
      <c r="D60" s="108"/>
      <c r="E60" s="98"/>
      <c r="F60" s="98"/>
      <c r="G60" s="98"/>
      <c r="H60" s="98"/>
      <c r="I60" s="98"/>
      <c r="J60" s="98"/>
      <c r="K60" s="108"/>
      <c r="L60" s="108"/>
    </row>
    <row r="61" spans="1:16" s="51" customFormat="1" ht="24.6" customHeight="1">
      <c r="A61" s="93"/>
      <c r="B61" s="31" t="s">
        <v>1227</v>
      </c>
      <c r="D61" s="108"/>
      <c r="E61" s="108"/>
      <c r="F61" s="108"/>
      <c r="G61" s="108"/>
      <c r="H61" s="108"/>
      <c r="I61" s="108"/>
      <c r="J61" s="108"/>
      <c r="K61" s="108"/>
      <c r="L61" s="108"/>
    </row>
    <row r="62" spans="1:16" s="51" customFormat="1" ht="24.6" customHeight="1">
      <c r="B62" s="31" t="s">
        <v>1213</v>
      </c>
      <c r="C62" s="108"/>
      <c r="D62" s="108"/>
      <c r="E62" s="108"/>
      <c r="F62" s="108"/>
      <c r="G62" s="108"/>
      <c r="H62" s="108"/>
      <c r="I62" s="108"/>
      <c r="J62" s="108"/>
      <c r="K62" s="108"/>
      <c r="L62" s="108"/>
    </row>
    <row r="63" spans="1:16" s="51" customFormat="1" ht="24.6" customHeight="1">
      <c r="B63" s="31"/>
      <c r="C63" s="108"/>
      <c r="D63" s="108"/>
      <c r="E63" s="108"/>
      <c r="F63" s="108"/>
      <c r="G63" s="108"/>
      <c r="H63" s="108"/>
      <c r="I63" s="108"/>
      <c r="J63" s="108"/>
      <c r="K63" s="108"/>
      <c r="L63" s="108"/>
    </row>
    <row r="64" spans="1:16" s="51" customFormat="1" ht="24.6" customHeight="1">
      <c r="A64" s="67"/>
      <c r="B64" s="67"/>
      <c r="C64" s="98"/>
      <c r="D64" s="98"/>
      <c r="E64" s="98"/>
      <c r="F64" s="98"/>
      <c r="G64" s="98"/>
      <c r="H64" s="108"/>
      <c r="I64" s="108"/>
      <c r="J64" s="108"/>
      <c r="K64" s="98"/>
      <c r="L64" s="109"/>
      <c r="M64" s="121"/>
      <c r="N64" s="109"/>
    </row>
    <row r="65" spans="1:14" s="51" customFormat="1" ht="24.6" customHeight="1">
      <c r="A65" s="370" t="str">
        <f>+A31</f>
        <v>(Sign) ……………………………………...........……………………………...……………. Authorized Director</v>
      </c>
      <c r="B65" s="370"/>
      <c r="C65" s="370"/>
      <c r="D65" s="370"/>
      <c r="E65" s="370"/>
      <c r="F65" s="370"/>
      <c r="G65" s="370"/>
      <c r="H65" s="370"/>
      <c r="I65" s="370"/>
      <c r="J65" s="370"/>
      <c r="K65" s="370"/>
      <c r="L65" s="370"/>
      <c r="M65" s="370"/>
      <c r="N65" s="370"/>
    </row>
    <row r="66" spans="1:14" s="51" customFormat="1" ht="24.6" customHeight="1">
      <c r="A66" s="108"/>
      <c r="B66" s="108"/>
      <c r="C66" s="108"/>
      <c r="D66" s="369" t="str">
        <f>+D32</f>
        <v xml:space="preserve">          (                                                                                                                                     )           </v>
      </c>
      <c r="E66" s="369"/>
      <c r="F66" s="369"/>
      <c r="G66" s="369"/>
      <c r="H66" s="369"/>
      <c r="I66" s="369"/>
      <c r="J66" s="369"/>
      <c r="K66" s="369"/>
      <c r="L66" s="369"/>
      <c r="M66" s="369"/>
      <c r="N66" s="369"/>
    </row>
    <row r="67" spans="1:14" s="51" customFormat="1" ht="23.1" customHeight="1">
      <c r="A67" s="370" t="s">
        <v>229</v>
      </c>
      <c r="B67" s="370"/>
      <c r="C67" s="370"/>
      <c r="D67" s="370"/>
      <c r="E67" s="370"/>
      <c r="F67" s="370"/>
      <c r="G67" s="370"/>
      <c r="H67" s="370"/>
      <c r="I67" s="370"/>
      <c r="J67" s="370"/>
      <c r="K67" s="370"/>
      <c r="L67" s="370"/>
      <c r="M67" s="370"/>
      <c r="N67" s="370"/>
    </row>
    <row r="68" spans="1:14" s="51" customFormat="1" ht="15" customHeight="1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</row>
    <row r="69" spans="1:14" s="51" customFormat="1" ht="23.1" customHeight="1">
      <c r="A69" s="93"/>
      <c r="B69" s="93"/>
      <c r="C69" s="98"/>
      <c r="D69" s="98"/>
      <c r="E69" s="98"/>
      <c r="F69" s="98"/>
      <c r="G69" s="98"/>
      <c r="H69" s="98"/>
      <c r="I69" s="98"/>
      <c r="J69" s="109" t="s">
        <v>5</v>
      </c>
      <c r="K69" s="109"/>
      <c r="L69" s="370" t="s">
        <v>4</v>
      </c>
      <c r="M69" s="370"/>
      <c r="N69" s="370"/>
    </row>
    <row r="70" spans="1:14" s="51" customFormat="1" ht="23.1" customHeight="1">
      <c r="B70" s="93"/>
      <c r="C70" s="98"/>
      <c r="D70" s="108"/>
      <c r="E70" s="98"/>
      <c r="F70" s="98"/>
      <c r="G70" s="98"/>
      <c r="H70" s="98"/>
      <c r="I70" s="98"/>
      <c r="J70" s="370" t="s">
        <v>6</v>
      </c>
      <c r="K70" s="370"/>
      <c r="L70" s="373" t="s">
        <v>414</v>
      </c>
      <c r="M70" s="373"/>
      <c r="N70" s="373"/>
    </row>
    <row r="71" spans="1:14" s="51" customFormat="1" ht="23.1" customHeight="1">
      <c r="A71" s="93"/>
      <c r="B71" s="93"/>
      <c r="C71" s="373" t="s">
        <v>7</v>
      </c>
      <c r="D71" s="373"/>
      <c r="E71" s="373"/>
      <c r="F71" s="373"/>
      <c r="G71" s="109"/>
      <c r="H71" s="373" t="s">
        <v>8</v>
      </c>
      <c r="I71" s="373"/>
      <c r="J71" s="111"/>
      <c r="K71" s="109"/>
      <c r="L71" s="143" t="s">
        <v>1228</v>
      </c>
      <c r="M71" s="109"/>
      <c r="N71" s="143" t="s">
        <v>832</v>
      </c>
    </row>
    <row r="72" spans="1:14" s="51" customFormat="1" ht="23.1" customHeight="1">
      <c r="A72" s="93"/>
      <c r="B72" s="93"/>
      <c r="C72" s="18" t="s">
        <v>9</v>
      </c>
      <c r="D72" s="109"/>
      <c r="E72" s="109"/>
      <c r="F72" s="109"/>
      <c r="G72" s="109"/>
      <c r="H72" s="109"/>
      <c r="I72" s="109"/>
      <c r="J72" s="109"/>
      <c r="K72" s="109"/>
      <c r="L72" s="209"/>
      <c r="M72" s="109"/>
      <c r="N72" s="209"/>
    </row>
    <row r="73" spans="1:14" s="51" customFormat="1" ht="23.1" customHeight="1">
      <c r="A73" s="93"/>
      <c r="B73" s="93"/>
      <c r="C73" s="3" t="s">
        <v>10</v>
      </c>
      <c r="D73" s="98"/>
      <c r="E73" s="98"/>
      <c r="F73" s="98"/>
      <c r="G73" s="98"/>
      <c r="H73" s="369" t="s">
        <v>11</v>
      </c>
      <c r="I73" s="369"/>
      <c r="J73" s="17" t="s">
        <v>12</v>
      </c>
      <c r="K73" s="108"/>
      <c r="L73" s="109">
        <v>99.99</v>
      </c>
      <c r="M73" s="109"/>
      <c r="N73" s="109">
        <v>99.99</v>
      </c>
    </row>
    <row r="74" spans="1:14" s="51" customFormat="1" ht="23.1" customHeight="1">
      <c r="A74" s="93"/>
      <c r="B74" s="93"/>
      <c r="C74" s="3" t="s">
        <v>13</v>
      </c>
      <c r="D74" s="98"/>
      <c r="E74" s="98"/>
      <c r="F74" s="98"/>
      <c r="G74" s="98"/>
      <c r="H74" s="369" t="s">
        <v>116</v>
      </c>
      <c r="I74" s="369"/>
      <c r="J74" s="17" t="s">
        <v>12</v>
      </c>
      <c r="K74" s="108"/>
      <c r="L74" s="109">
        <v>99.99</v>
      </c>
      <c r="M74" s="109"/>
      <c r="N74" s="109">
        <v>99.99</v>
      </c>
    </row>
    <row r="75" spans="1:14" s="51" customFormat="1" ht="23.1" customHeight="1">
      <c r="C75" s="108" t="s">
        <v>14</v>
      </c>
      <c r="D75" s="98"/>
      <c r="E75" s="98"/>
      <c r="F75" s="98"/>
      <c r="G75" s="98"/>
      <c r="H75" s="369" t="s">
        <v>15</v>
      </c>
      <c r="I75" s="369"/>
      <c r="J75" s="17" t="s">
        <v>12</v>
      </c>
      <c r="K75" s="108"/>
      <c r="L75" s="109">
        <v>43.258000000000003</v>
      </c>
      <c r="M75" s="109"/>
      <c r="N75" s="109">
        <v>42.124000000000002</v>
      </c>
    </row>
    <row r="76" spans="1:14" s="51" customFormat="1" ht="23.1" customHeight="1">
      <c r="A76" s="67"/>
      <c r="B76" s="67"/>
      <c r="C76" s="98"/>
      <c r="D76" s="98"/>
      <c r="E76" s="98"/>
      <c r="F76" s="98"/>
      <c r="G76" s="98"/>
      <c r="H76" s="369" t="s">
        <v>16</v>
      </c>
      <c r="I76" s="369"/>
      <c r="J76" s="108"/>
      <c r="K76" s="98"/>
      <c r="L76" s="109"/>
      <c r="M76" s="121"/>
      <c r="N76" s="109"/>
    </row>
    <row r="77" spans="1:14" s="51" customFormat="1" ht="23.1" customHeight="1">
      <c r="A77" s="98"/>
      <c r="B77" s="98"/>
      <c r="C77" s="4" t="s">
        <v>17</v>
      </c>
      <c r="D77" s="98"/>
      <c r="E77" s="98"/>
      <c r="F77" s="98"/>
      <c r="G77" s="98"/>
      <c r="H77" s="108"/>
      <c r="I77" s="108"/>
      <c r="J77" s="108"/>
      <c r="K77" s="98"/>
      <c r="L77" s="109"/>
      <c r="M77" s="121"/>
      <c r="N77" s="109"/>
    </row>
    <row r="78" spans="1:14" s="51" customFormat="1" ht="23.1" customHeight="1">
      <c r="A78" s="98"/>
      <c r="B78" s="98"/>
      <c r="C78" s="4" t="s">
        <v>258</v>
      </c>
      <c r="D78" s="98"/>
      <c r="E78" s="98"/>
      <c r="F78" s="98"/>
      <c r="G78" s="98"/>
      <c r="H78" s="369" t="s">
        <v>18</v>
      </c>
      <c r="I78" s="369"/>
      <c r="J78" s="17" t="s">
        <v>12</v>
      </c>
      <c r="K78" s="98"/>
      <c r="L78" s="109">
        <v>99.95</v>
      </c>
      <c r="M78" s="109"/>
      <c r="N78" s="109">
        <v>99.95</v>
      </c>
    </row>
    <row r="79" spans="1:14" s="51" customFormat="1" ht="23.1" customHeight="1">
      <c r="A79" s="98"/>
      <c r="B79" s="98"/>
      <c r="C79" s="108" t="s">
        <v>19</v>
      </c>
      <c r="D79" s="98"/>
      <c r="E79" s="98"/>
      <c r="F79" s="98"/>
      <c r="G79" s="98"/>
      <c r="H79" s="369" t="s">
        <v>18</v>
      </c>
      <c r="I79" s="369"/>
      <c r="J79" s="17" t="s">
        <v>12</v>
      </c>
      <c r="K79" s="98"/>
      <c r="L79" s="113">
        <v>99</v>
      </c>
      <c r="M79" s="113"/>
      <c r="N79" s="113">
        <v>99</v>
      </c>
    </row>
    <row r="80" spans="1:14" s="51" customFormat="1" ht="23.1" customHeight="1">
      <c r="A80" s="98"/>
      <c r="B80" s="98"/>
      <c r="C80" s="67" t="s">
        <v>560</v>
      </c>
      <c r="D80" s="67"/>
      <c r="E80" s="67"/>
      <c r="F80" s="67"/>
      <c r="G80" s="67"/>
      <c r="H80" s="67" t="s">
        <v>565</v>
      </c>
      <c r="J80" s="17"/>
      <c r="K80" s="108"/>
      <c r="L80" s="109"/>
      <c r="M80" s="109"/>
      <c r="N80" s="109"/>
    </row>
    <row r="81" spans="1:16" s="51" customFormat="1" ht="23.1" customHeight="1">
      <c r="A81" s="98"/>
      <c r="B81" s="98"/>
      <c r="C81" s="67"/>
      <c r="D81" s="67"/>
      <c r="E81" s="67"/>
      <c r="F81" s="67"/>
      <c r="G81" s="67"/>
      <c r="H81" s="67" t="s">
        <v>566</v>
      </c>
      <c r="J81" s="17"/>
      <c r="K81" s="108"/>
      <c r="L81" s="109"/>
      <c r="M81" s="109"/>
      <c r="N81" s="109"/>
    </row>
    <row r="82" spans="1:16" s="51" customFormat="1" ht="23.1" customHeight="1">
      <c r="A82" s="98"/>
      <c r="B82" s="98"/>
      <c r="C82" s="67"/>
      <c r="D82" s="67"/>
      <c r="E82" s="67"/>
      <c r="F82" s="67"/>
      <c r="G82" s="67"/>
      <c r="H82" s="67" t="s">
        <v>567</v>
      </c>
      <c r="J82" s="17"/>
      <c r="K82" s="108"/>
      <c r="L82" s="109"/>
      <c r="M82" s="109"/>
      <c r="N82" s="109"/>
    </row>
    <row r="83" spans="1:16" s="51" customFormat="1" ht="23.1" customHeight="1">
      <c r="A83" s="98"/>
      <c r="B83" s="98"/>
      <c r="C83" s="67"/>
      <c r="D83" s="67"/>
      <c r="E83" s="67"/>
      <c r="F83" s="67"/>
      <c r="G83" s="67"/>
      <c r="H83" s="67" t="s">
        <v>568</v>
      </c>
      <c r="J83" s="17"/>
      <c r="K83" s="108"/>
      <c r="L83" s="109"/>
      <c r="M83" s="109"/>
      <c r="N83" s="109"/>
    </row>
    <row r="84" spans="1:16" s="51" customFormat="1" ht="23.1" customHeight="1">
      <c r="A84" s="98"/>
      <c r="B84" s="98"/>
      <c r="C84" s="67"/>
      <c r="D84" s="67"/>
      <c r="E84" s="67"/>
      <c r="F84" s="67"/>
      <c r="G84" s="67"/>
      <c r="H84" s="67" t="s">
        <v>569</v>
      </c>
      <c r="J84" s="17" t="s">
        <v>12</v>
      </c>
      <c r="K84" s="108"/>
      <c r="L84" s="113">
        <v>94.99</v>
      </c>
      <c r="M84" s="109"/>
      <c r="N84" s="113">
        <v>94.99</v>
      </c>
    </row>
    <row r="85" spans="1:16" s="51" customFormat="1" ht="23.1" customHeight="1">
      <c r="A85" s="98"/>
      <c r="B85" s="98"/>
      <c r="C85" s="67" t="s">
        <v>595</v>
      </c>
      <c r="D85" s="67"/>
      <c r="E85" s="67"/>
      <c r="F85" s="67"/>
      <c r="G85" s="67"/>
      <c r="H85" s="67" t="s">
        <v>602</v>
      </c>
      <c r="J85" s="17"/>
      <c r="K85" s="108"/>
      <c r="L85" s="113"/>
      <c r="M85" s="109"/>
      <c r="N85" s="113"/>
    </row>
    <row r="86" spans="1:16" s="51" customFormat="1" ht="23.1" customHeight="1">
      <c r="A86" s="98"/>
      <c r="B86" s="98"/>
      <c r="C86" s="67"/>
      <c r="D86" s="67"/>
      <c r="E86" s="67"/>
      <c r="F86" s="67"/>
      <c r="G86" s="67"/>
      <c r="H86" s="67" t="s">
        <v>603</v>
      </c>
      <c r="J86" s="17" t="s">
        <v>12</v>
      </c>
      <c r="K86" s="108"/>
      <c r="L86" s="113">
        <v>79.989999999999995</v>
      </c>
      <c r="M86" s="109"/>
      <c r="N86" s="113">
        <v>79.989999999999995</v>
      </c>
    </row>
    <row r="87" spans="1:16" s="51" customFormat="1" ht="23.1" customHeight="1">
      <c r="A87" s="98"/>
      <c r="B87" s="98"/>
      <c r="C87" s="18" t="s">
        <v>20</v>
      </c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</row>
    <row r="88" spans="1:16" s="51" customFormat="1" ht="23.1" customHeight="1">
      <c r="A88" s="98"/>
      <c r="B88" s="98"/>
      <c r="C88" s="3" t="s">
        <v>21</v>
      </c>
      <c r="D88" s="98"/>
      <c r="E88" s="98"/>
      <c r="F88" s="98"/>
      <c r="G88" s="98"/>
      <c r="H88" s="369" t="s">
        <v>22</v>
      </c>
      <c r="I88" s="369"/>
      <c r="J88" s="17" t="s">
        <v>12</v>
      </c>
      <c r="K88" s="108"/>
      <c r="L88" s="109">
        <v>73.12</v>
      </c>
      <c r="M88" s="109"/>
      <c r="N88" s="109">
        <v>73.12</v>
      </c>
      <c r="O88" s="108"/>
    </row>
    <row r="89" spans="1:16" s="51" customFormat="1" ht="23.1" customHeight="1">
      <c r="A89" s="98"/>
      <c r="B89" s="98"/>
      <c r="C89" s="3" t="s">
        <v>23</v>
      </c>
      <c r="D89" s="98"/>
      <c r="E89" s="98"/>
      <c r="F89" s="98"/>
      <c r="G89" s="98"/>
      <c r="H89" s="369" t="s">
        <v>22</v>
      </c>
      <c r="I89" s="369"/>
      <c r="J89" s="17" t="s">
        <v>12</v>
      </c>
      <c r="K89" s="108"/>
      <c r="L89" s="113">
        <v>65</v>
      </c>
      <c r="M89" s="113"/>
      <c r="N89" s="113">
        <v>65</v>
      </c>
      <c r="O89" s="108"/>
    </row>
    <row r="90" spans="1:16" s="51" customFormat="1" ht="23.1" customHeight="1">
      <c r="A90" s="98"/>
      <c r="B90" s="98"/>
      <c r="C90" s="108" t="s">
        <v>24</v>
      </c>
      <c r="D90" s="98"/>
      <c r="E90" s="98"/>
      <c r="F90" s="98"/>
      <c r="G90" s="98"/>
      <c r="H90" s="369" t="s">
        <v>22</v>
      </c>
      <c r="I90" s="369"/>
      <c r="J90" s="17" t="s">
        <v>12</v>
      </c>
      <c r="K90" s="108"/>
      <c r="L90" s="109">
        <v>94.91</v>
      </c>
      <c r="M90" s="109"/>
      <c r="N90" s="109">
        <v>94.91</v>
      </c>
      <c r="O90" s="108"/>
    </row>
    <row r="91" spans="1:16" s="51" customFormat="1" ht="23.1" customHeight="1">
      <c r="A91" s="98"/>
      <c r="B91" s="98"/>
      <c r="C91" s="108" t="s">
        <v>25</v>
      </c>
      <c r="D91" s="98"/>
      <c r="E91" s="98"/>
      <c r="F91" s="98"/>
      <c r="G91" s="98"/>
      <c r="H91" s="369" t="s">
        <v>22</v>
      </c>
      <c r="I91" s="369"/>
      <c r="J91" s="17" t="s">
        <v>12</v>
      </c>
      <c r="K91" s="108"/>
      <c r="L91" s="113">
        <v>60</v>
      </c>
      <c r="M91" s="113"/>
      <c r="N91" s="113">
        <v>60</v>
      </c>
      <c r="O91" s="108"/>
    </row>
    <row r="92" spans="1:16" s="51" customFormat="1" ht="23.1" customHeight="1">
      <c r="A92" s="98"/>
      <c r="B92" s="98"/>
      <c r="C92" s="108" t="s">
        <v>26</v>
      </c>
      <c r="D92" s="98"/>
      <c r="E92" s="98"/>
      <c r="F92" s="98"/>
      <c r="G92" s="98"/>
      <c r="H92" s="369" t="s">
        <v>22</v>
      </c>
      <c r="I92" s="369"/>
      <c r="J92" s="17" t="s">
        <v>12</v>
      </c>
      <c r="K92" s="98"/>
      <c r="L92" s="113">
        <v>51</v>
      </c>
      <c r="M92" s="113"/>
      <c r="N92" s="113">
        <v>51</v>
      </c>
      <c r="O92" s="108"/>
      <c r="P92"/>
    </row>
    <row r="93" spans="1:16" s="51" customFormat="1" ht="23.1" customHeight="1">
      <c r="A93" s="98"/>
      <c r="B93" s="98"/>
      <c r="C93" s="108" t="s">
        <v>27</v>
      </c>
      <c r="D93" s="98"/>
      <c r="E93" s="98"/>
      <c r="F93" s="98"/>
      <c r="G93" s="98"/>
      <c r="H93" s="369" t="s">
        <v>22</v>
      </c>
      <c r="I93" s="369"/>
      <c r="J93" s="17" t="s">
        <v>12</v>
      </c>
      <c r="K93" s="108"/>
      <c r="L93" s="113">
        <v>85</v>
      </c>
      <c r="M93" s="113"/>
      <c r="N93" s="113">
        <v>85</v>
      </c>
      <c r="O93" s="108"/>
    </row>
    <row r="94" spans="1:16" s="51" customFormat="1" ht="23.1" customHeight="1">
      <c r="A94" s="98"/>
      <c r="B94" s="98"/>
      <c r="C94" s="108" t="s">
        <v>28</v>
      </c>
      <c r="D94" s="98"/>
      <c r="E94" s="98"/>
      <c r="F94" s="98"/>
      <c r="G94" s="98"/>
      <c r="H94" s="369" t="s">
        <v>22</v>
      </c>
      <c r="I94" s="369"/>
      <c r="J94" s="17" t="s">
        <v>12</v>
      </c>
      <c r="K94" s="108"/>
      <c r="L94" s="109">
        <v>99.23</v>
      </c>
      <c r="M94" s="109"/>
      <c r="N94" s="109">
        <v>99.23</v>
      </c>
    </row>
    <row r="95" spans="1:16" s="51" customFormat="1" ht="23.1" customHeight="1">
      <c r="A95" s="98"/>
      <c r="B95" s="98"/>
      <c r="C95" s="108" t="s">
        <v>29</v>
      </c>
      <c r="D95" s="98"/>
      <c r="E95" s="98"/>
      <c r="F95" s="98"/>
      <c r="G95" s="98"/>
      <c r="H95" s="369" t="s">
        <v>22</v>
      </c>
      <c r="I95" s="369"/>
      <c r="J95" s="17" t="s">
        <v>12</v>
      </c>
      <c r="K95" s="108"/>
      <c r="L95" s="109">
        <v>99.23</v>
      </c>
      <c r="M95" s="109"/>
      <c r="N95" s="109">
        <v>99.23</v>
      </c>
    </row>
    <row r="96" spans="1:16" s="51" customFormat="1" ht="23.1" customHeight="1">
      <c r="A96" s="98"/>
      <c r="B96" s="98"/>
      <c r="C96" s="108" t="s">
        <v>30</v>
      </c>
      <c r="D96" s="98"/>
      <c r="E96" s="98"/>
      <c r="F96" s="98"/>
      <c r="G96" s="98"/>
      <c r="H96" s="369" t="s">
        <v>22</v>
      </c>
      <c r="I96" s="369"/>
      <c r="J96" s="17" t="s">
        <v>12</v>
      </c>
      <c r="K96" s="108"/>
      <c r="L96" s="113">
        <v>99</v>
      </c>
      <c r="M96" s="113"/>
      <c r="N96" s="113">
        <v>99</v>
      </c>
    </row>
    <row r="97" spans="1:16" s="51" customFormat="1" ht="23.1" customHeight="1">
      <c r="A97" s="98"/>
      <c r="B97" s="98"/>
      <c r="C97" s="108" t="s">
        <v>497</v>
      </c>
      <c r="D97" s="98"/>
      <c r="E97" s="98"/>
      <c r="F97" s="98"/>
      <c r="G97" s="98"/>
      <c r="O97" s="108"/>
    </row>
    <row r="98" spans="1:16" s="51" customFormat="1" ht="23.1" customHeight="1">
      <c r="A98" s="98"/>
      <c r="B98" s="98"/>
      <c r="C98" s="108" t="s">
        <v>498</v>
      </c>
      <c r="D98" s="108"/>
      <c r="E98" s="108"/>
      <c r="F98" s="108"/>
      <c r="G98" s="98"/>
      <c r="H98" s="369" t="s">
        <v>473</v>
      </c>
      <c r="I98" s="369"/>
      <c r="J98" s="17" t="s">
        <v>12</v>
      </c>
      <c r="K98" s="108"/>
      <c r="L98" s="113">
        <v>99.9</v>
      </c>
      <c r="M98" s="109"/>
      <c r="N98" s="113">
        <v>99.9</v>
      </c>
      <c r="O98" s="108"/>
    </row>
    <row r="99" spans="1:16" s="51" customFormat="1" ht="23.1" customHeight="1">
      <c r="A99" s="98"/>
      <c r="B99" s="98"/>
      <c r="C99" s="311" t="s">
        <v>1428</v>
      </c>
      <c r="D99" s="311"/>
      <c r="E99" s="311"/>
      <c r="F99" s="311"/>
      <c r="G99" s="98"/>
      <c r="H99" s="67" t="s">
        <v>1483</v>
      </c>
      <c r="I99" s="67"/>
      <c r="J99" s="17" t="s">
        <v>12</v>
      </c>
      <c r="K99" s="311"/>
      <c r="L99" s="113">
        <v>51</v>
      </c>
      <c r="M99" s="310"/>
      <c r="N99" s="322" t="s">
        <v>450</v>
      </c>
      <c r="O99" s="311"/>
    </row>
    <row r="100" spans="1:16" s="51" customFormat="1" ht="23.1" customHeight="1">
      <c r="A100" s="98"/>
      <c r="B100" s="98"/>
      <c r="C100" s="108"/>
      <c r="D100" s="98"/>
      <c r="E100" s="98"/>
      <c r="F100" s="98"/>
      <c r="G100" s="98"/>
      <c r="H100" s="67"/>
      <c r="I100" s="67"/>
      <c r="J100" s="17"/>
      <c r="K100" s="108"/>
      <c r="L100" s="109"/>
      <c r="M100" s="109"/>
      <c r="N100" s="109"/>
    </row>
    <row r="101" spans="1:16" s="93" customFormat="1" ht="23.1" customHeight="1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67"/>
      <c r="O101" s="108"/>
      <c r="P101"/>
    </row>
    <row r="102" spans="1:16" s="93" customFormat="1" ht="23.1" customHeight="1">
      <c r="A102" s="370" t="str">
        <f>+A65</f>
        <v>(Sign) ……………………………………...........……………………………...……………. Authorized Director</v>
      </c>
      <c r="B102" s="370"/>
      <c r="C102" s="370"/>
      <c r="D102" s="370"/>
      <c r="E102" s="370"/>
      <c r="F102" s="370"/>
      <c r="G102" s="370"/>
      <c r="H102" s="370"/>
      <c r="I102" s="370"/>
      <c r="J102" s="370"/>
      <c r="K102" s="370"/>
      <c r="L102" s="370"/>
      <c r="M102" s="370"/>
      <c r="N102" s="370"/>
      <c r="O102" s="108"/>
      <c r="P102"/>
    </row>
    <row r="103" spans="1:16" s="93" customFormat="1" ht="23.1" customHeight="1">
      <c r="A103" s="108"/>
      <c r="B103" s="67"/>
      <c r="C103" s="108"/>
      <c r="D103" s="108" t="str">
        <f>+D66</f>
        <v xml:space="preserve">          (                                                                                                                                     )           </v>
      </c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/>
    </row>
    <row r="104" spans="1:16" s="51" customFormat="1" ht="25.5" customHeight="1">
      <c r="A104" s="374" t="s">
        <v>234</v>
      </c>
      <c r="B104" s="370"/>
      <c r="C104" s="370"/>
      <c r="D104" s="370"/>
      <c r="E104" s="370"/>
      <c r="F104" s="370"/>
      <c r="G104" s="370"/>
      <c r="H104" s="370"/>
      <c r="I104" s="370"/>
      <c r="J104" s="370"/>
      <c r="K104" s="370"/>
      <c r="L104" s="370"/>
      <c r="M104" s="370"/>
      <c r="N104" s="370"/>
    </row>
    <row r="105" spans="1:16" s="51" customFormat="1" ht="25.5" customHeight="1">
      <c r="A105" s="98"/>
      <c r="B105" s="98"/>
      <c r="C105" s="108"/>
      <c r="D105" s="98"/>
      <c r="E105" s="98"/>
      <c r="F105" s="98"/>
      <c r="G105" s="98"/>
      <c r="H105" s="108"/>
      <c r="I105" s="108"/>
      <c r="J105" s="17"/>
      <c r="K105" s="98"/>
      <c r="L105" s="108"/>
      <c r="M105" s="108"/>
      <c r="N105" s="108"/>
    </row>
    <row r="106" spans="1:16" s="51" customFormat="1" ht="25.5" customHeight="1">
      <c r="A106" s="98"/>
      <c r="B106" s="98"/>
      <c r="C106" s="98"/>
      <c r="D106" s="98"/>
      <c r="E106" s="98"/>
      <c r="F106" s="98"/>
      <c r="G106" s="98"/>
      <c r="H106" s="98"/>
      <c r="I106" s="98"/>
      <c r="J106" s="109" t="s">
        <v>5</v>
      </c>
      <c r="K106" s="109"/>
      <c r="L106" s="370" t="s">
        <v>4</v>
      </c>
      <c r="M106" s="370"/>
      <c r="N106" s="370"/>
    </row>
    <row r="107" spans="1:16" s="51" customFormat="1" ht="25.5" customHeight="1">
      <c r="A107" s="98"/>
      <c r="B107" s="98"/>
      <c r="C107" s="98"/>
      <c r="D107" s="108"/>
      <c r="E107" s="98"/>
      <c r="F107" s="98"/>
      <c r="G107" s="98"/>
      <c r="H107" s="98"/>
      <c r="I107" s="98"/>
      <c r="J107" s="370" t="s">
        <v>6</v>
      </c>
      <c r="K107" s="370"/>
      <c r="L107" s="373" t="s">
        <v>414</v>
      </c>
      <c r="M107" s="373"/>
      <c r="N107" s="373"/>
    </row>
    <row r="108" spans="1:16" s="51" customFormat="1" ht="25.5" customHeight="1">
      <c r="A108" s="98"/>
      <c r="B108" s="98"/>
      <c r="C108" s="373" t="s">
        <v>7</v>
      </c>
      <c r="D108" s="373"/>
      <c r="E108" s="373"/>
      <c r="F108" s="373"/>
      <c r="G108" s="109"/>
      <c r="H108" s="373" t="s">
        <v>8</v>
      </c>
      <c r="I108" s="373"/>
      <c r="J108" s="111"/>
      <c r="K108" s="109"/>
      <c r="L108" s="111" t="str">
        <f>+L71</f>
        <v>June 30, 2022</v>
      </c>
      <c r="M108" s="109"/>
      <c r="N108" s="111" t="str">
        <f>+N71</f>
        <v>December 31, 2021</v>
      </c>
    </row>
    <row r="109" spans="1:16" s="51" customFormat="1" ht="25.5" customHeight="1">
      <c r="A109" s="98"/>
      <c r="B109" s="98"/>
      <c r="C109" s="18" t="s">
        <v>1013</v>
      </c>
      <c r="D109" s="108"/>
      <c r="E109" s="108"/>
      <c r="F109" s="108"/>
      <c r="G109" s="98"/>
      <c r="H109" s="108"/>
      <c r="I109" s="108"/>
      <c r="J109" s="17"/>
      <c r="K109" s="108"/>
      <c r="L109" s="113"/>
      <c r="M109" s="109"/>
      <c r="N109" s="113"/>
      <c r="O109" s="108"/>
    </row>
    <row r="110" spans="1:16" s="51" customFormat="1" ht="25.5" customHeight="1">
      <c r="A110" s="98"/>
      <c r="B110" s="98"/>
      <c r="C110" s="67" t="s">
        <v>1524</v>
      </c>
      <c r="D110" s="98"/>
      <c r="E110" s="98"/>
      <c r="F110" s="98"/>
      <c r="G110" s="98"/>
      <c r="H110" s="369" t="s">
        <v>31</v>
      </c>
      <c r="I110" s="369"/>
      <c r="J110" s="17" t="s">
        <v>12</v>
      </c>
      <c r="K110" s="108"/>
      <c r="L110" s="109">
        <v>99.99</v>
      </c>
      <c r="M110" s="283"/>
      <c r="N110" s="109">
        <v>99.99</v>
      </c>
    </row>
    <row r="111" spans="1:16" s="51" customFormat="1" ht="25.5" customHeight="1">
      <c r="A111" s="98"/>
      <c r="B111" s="98"/>
      <c r="C111" s="356" t="s">
        <v>1552</v>
      </c>
      <c r="D111" s="98"/>
      <c r="E111" s="98"/>
      <c r="F111" s="98"/>
      <c r="G111" s="98"/>
      <c r="H111" s="356"/>
      <c r="I111" s="356"/>
      <c r="J111" s="17"/>
      <c r="K111" s="356"/>
      <c r="L111" s="357"/>
      <c r="M111" s="358"/>
      <c r="N111" s="357"/>
    </row>
    <row r="112" spans="1:16" s="51" customFormat="1" ht="25.5" customHeight="1">
      <c r="A112" s="98"/>
      <c r="B112" s="98"/>
      <c r="C112" s="18" t="s">
        <v>492</v>
      </c>
      <c r="D112" s="98"/>
      <c r="E112" s="98"/>
      <c r="F112" s="98"/>
      <c r="G112" s="98"/>
      <c r="H112" s="108"/>
      <c r="I112" s="108"/>
      <c r="J112" s="17"/>
      <c r="K112" s="108"/>
      <c r="L112" s="108"/>
      <c r="M112" s="3"/>
      <c r="N112" s="108"/>
      <c r="O112" s="108"/>
    </row>
    <row r="113" spans="1:15" s="51" customFormat="1" ht="25.5" customHeight="1">
      <c r="A113" s="98"/>
      <c r="B113" s="98"/>
      <c r="C113" s="51" t="s">
        <v>493</v>
      </c>
      <c r="D113" s="108"/>
      <c r="E113" s="98"/>
      <c r="F113" s="98"/>
      <c r="G113" s="98"/>
      <c r="H113" s="369" t="s">
        <v>22</v>
      </c>
      <c r="I113" s="369"/>
      <c r="J113" s="17" t="s">
        <v>12</v>
      </c>
      <c r="K113" s="108"/>
      <c r="L113" s="109">
        <v>59.24</v>
      </c>
      <c r="M113" s="3"/>
      <c r="N113" s="109">
        <v>59.24</v>
      </c>
      <c r="O113" s="108"/>
    </row>
    <row r="114" spans="1:15" s="51" customFormat="1" ht="25.5" customHeight="1">
      <c r="A114" s="98"/>
      <c r="B114" s="98"/>
      <c r="C114" s="51" t="s">
        <v>499</v>
      </c>
      <c r="D114" s="108"/>
      <c r="E114" s="98"/>
      <c r="F114" s="98"/>
      <c r="G114" s="98"/>
      <c r="O114" s="108"/>
    </row>
    <row r="115" spans="1:15" s="51" customFormat="1" ht="25.5" customHeight="1">
      <c r="A115" s="98"/>
      <c r="B115" s="98"/>
      <c r="C115" s="108" t="s">
        <v>500</v>
      </c>
      <c r="D115" s="108"/>
      <c r="E115" s="98"/>
      <c r="F115" s="98"/>
      <c r="G115" s="98"/>
      <c r="H115" s="369" t="s">
        <v>22</v>
      </c>
      <c r="I115" s="369"/>
      <c r="J115" s="17" t="s">
        <v>12</v>
      </c>
      <c r="K115" s="108"/>
      <c r="L115" s="109">
        <v>59.38</v>
      </c>
      <c r="M115" s="3"/>
      <c r="N115" s="109">
        <v>59.38</v>
      </c>
      <c r="O115" s="108"/>
    </row>
    <row r="116" spans="1:15" s="51" customFormat="1" ht="25.5" customHeight="1">
      <c r="A116" s="98"/>
      <c r="B116" s="98"/>
      <c r="C116" s="108"/>
      <c r="D116" s="108"/>
      <c r="E116" s="98"/>
      <c r="F116" s="98"/>
      <c r="G116" s="98"/>
      <c r="H116" s="108"/>
      <c r="I116" s="108"/>
      <c r="J116" s="17"/>
      <c r="K116" s="108"/>
      <c r="L116" s="109"/>
      <c r="M116" s="3"/>
      <c r="N116" s="109"/>
      <c r="O116" s="108"/>
    </row>
    <row r="117" spans="1:15" s="36" customFormat="1" ht="25.5" customHeight="1">
      <c r="A117" s="219" t="s">
        <v>256</v>
      </c>
      <c r="B117" s="12" t="s">
        <v>1023</v>
      </c>
      <c r="E117" s="98"/>
      <c r="F117" s="98"/>
      <c r="G117" s="98"/>
      <c r="H117" s="98"/>
      <c r="I117" s="108"/>
      <c r="J117" s="98"/>
      <c r="K117" s="98"/>
      <c r="L117" s="98"/>
      <c r="M117" s="98"/>
      <c r="N117" s="98"/>
    </row>
    <row r="118" spans="1:15" s="36" customFormat="1" ht="25.5" customHeight="1">
      <c r="A118" s="108"/>
      <c r="B118" s="31" t="s">
        <v>1022</v>
      </c>
      <c r="E118" s="108"/>
      <c r="F118" s="108"/>
      <c r="G118" s="108"/>
      <c r="H118" s="108"/>
      <c r="I118" s="108"/>
      <c r="J118" s="98"/>
      <c r="K118" s="98"/>
      <c r="L118" s="98"/>
      <c r="M118" s="98"/>
      <c r="N118" s="98"/>
    </row>
    <row r="119" spans="1:15" s="36" customFormat="1" ht="25.5" customHeight="1">
      <c r="A119" s="51"/>
      <c r="B119" s="31" t="s">
        <v>1377</v>
      </c>
      <c r="E119" s="108"/>
      <c r="F119" s="108"/>
      <c r="G119" s="108"/>
      <c r="H119" s="108"/>
      <c r="I119" s="108"/>
      <c r="J119" s="98"/>
      <c r="K119" s="98"/>
      <c r="L119" s="98"/>
      <c r="M119" s="98"/>
      <c r="N119" s="98"/>
    </row>
    <row r="120" spans="1:15" s="36" customFormat="1" ht="25.5" customHeight="1">
      <c r="A120" s="51"/>
      <c r="B120" s="31" t="s">
        <v>1162</v>
      </c>
      <c r="E120" s="108"/>
      <c r="F120" s="108"/>
      <c r="G120" s="108"/>
      <c r="H120" s="108"/>
      <c r="I120" s="108"/>
      <c r="J120" s="98"/>
      <c r="K120" s="98"/>
      <c r="L120" s="98"/>
      <c r="M120" s="98"/>
      <c r="N120" s="98"/>
    </row>
    <row r="121" spans="1:15" s="36" customFormat="1" ht="25.5" customHeight="1">
      <c r="A121" s="51"/>
      <c r="B121" s="31" t="s">
        <v>1033</v>
      </c>
      <c r="E121" s="108"/>
      <c r="F121" s="108"/>
      <c r="G121" s="108"/>
      <c r="H121" s="108"/>
      <c r="I121" s="108"/>
      <c r="J121" s="98"/>
      <c r="K121" s="98"/>
      <c r="L121" s="98"/>
      <c r="M121" s="98"/>
      <c r="N121" s="98"/>
    </row>
    <row r="122" spans="1:15" s="36" customFormat="1" ht="25.5" customHeight="1">
      <c r="A122" s="51"/>
      <c r="B122" s="31" t="s">
        <v>1036</v>
      </c>
      <c r="E122" s="108"/>
      <c r="F122" s="108"/>
      <c r="G122" s="108"/>
      <c r="H122" s="108"/>
      <c r="I122" s="108"/>
      <c r="J122" s="98"/>
      <c r="K122" s="98"/>
      <c r="L122" s="98"/>
      <c r="M122" s="98"/>
      <c r="N122" s="98"/>
    </row>
    <row r="123" spans="1:15" s="36" customFormat="1" ht="25.5" customHeight="1">
      <c r="A123" s="51"/>
      <c r="B123" s="31" t="s">
        <v>1034</v>
      </c>
      <c r="E123" s="108"/>
      <c r="F123" s="108"/>
      <c r="G123" s="108"/>
      <c r="H123" s="108"/>
      <c r="I123" s="108"/>
      <c r="J123" s="98"/>
      <c r="K123" s="98"/>
      <c r="L123" s="98"/>
      <c r="M123" s="98"/>
      <c r="N123" s="98"/>
    </row>
    <row r="124" spans="1:15" s="36" customFormat="1" ht="25.5" customHeight="1">
      <c r="A124" s="51"/>
      <c r="B124" s="31" t="s">
        <v>1035</v>
      </c>
      <c r="E124" s="108"/>
      <c r="F124" s="108"/>
      <c r="G124" s="108"/>
      <c r="H124" s="108"/>
      <c r="I124" s="108"/>
      <c r="J124" s="98"/>
      <c r="K124" s="98"/>
      <c r="L124" s="98"/>
      <c r="M124" s="98"/>
      <c r="N124" s="98"/>
    </row>
    <row r="125" spans="1:15" s="36" customFormat="1" ht="25.5" customHeight="1">
      <c r="A125" s="51"/>
      <c r="B125" s="31"/>
      <c r="E125" s="108"/>
      <c r="F125" s="108"/>
      <c r="G125" s="108"/>
      <c r="H125" s="108"/>
      <c r="I125" s="108"/>
      <c r="J125" s="98"/>
      <c r="K125" s="98"/>
      <c r="L125" s="98"/>
      <c r="M125" s="98"/>
      <c r="N125" s="98"/>
    </row>
    <row r="126" spans="1:15" s="51" customFormat="1" ht="25.5" customHeight="1">
      <c r="A126" s="270" t="s">
        <v>954</v>
      </c>
      <c r="B126" s="137" t="s">
        <v>955</v>
      </c>
      <c r="C126" s="108"/>
      <c r="D126" s="108"/>
      <c r="E126" s="98"/>
      <c r="F126" s="98"/>
      <c r="G126" s="98"/>
      <c r="H126" s="108"/>
      <c r="I126" s="108"/>
      <c r="J126" s="17"/>
      <c r="K126" s="108"/>
      <c r="L126" s="109"/>
      <c r="M126" s="3"/>
      <c r="N126" s="109"/>
      <c r="O126" s="108"/>
    </row>
    <row r="127" spans="1:15" s="51" customFormat="1" ht="25.5" customHeight="1">
      <c r="B127" s="271" t="s">
        <v>956</v>
      </c>
      <c r="C127" s="108" t="s">
        <v>957</v>
      </c>
      <c r="D127" s="108"/>
      <c r="E127" s="98"/>
      <c r="F127" s="98"/>
      <c r="G127" s="98"/>
      <c r="H127" s="108"/>
      <c r="I127" s="108"/>
      <c r="J127" s="17"/>
      <c r="K127" s="108"/>
      <c r="L127" s="109"/>
      <c r="M127" s="3"/>
      <c r="N127" s="109"/>
      <c r="O127" s="108"/>
    </row>
    <row r="128" spans="1:15" s="51" customFormat="1" ht="25.5" customHeight="1">
      <c r="A128" s="98"/>
      <c r="B128" s="31"/>
      <c r="C128" s="108"/>
      <c r="D128" s="108"/>
      <c r="E128" s="98"/>
      <c r="F128" s="98"/>
      <c r="G128" s="98"/>
      <c r="H128" s="108"/>
      <c r="I128" s="371" t="s">
        <v>876</v>
      </c>
      <c r="J128" s="371"/>
      <c r="K128" s="371"/>
      <c r="L128" s="371"/>
      <c r="M128" s="371"/>
      <c r="N128" s="109"/>
      <c r="O128" s="108"/>
    </row>
    <row r="129" spans="1:15" s="51" customFormat="1" ht="25.5" customHeight="1">
      <c r="A129" s="98"/>
      <c r="B129" s="31"/>
      <c r="C129" s="262" t="s">
        <v>958</v>
      </c>
      <c r="D129" s="262"/>
      <c r="E129" s="98"/>
      <c r="F129" s="98"/>
      <c r="G129" s="98"/>
      <c r="H129" s="108"/>
      <c r="I129" s="262" t="s">
        <v>877</v>
      </c>
      <c r="J129" s="262"/>
      <c r="K129" s="263"/>
      <c r="L129" s="263"/>
      <c r="M129" s="263"/>
      <c r="N129" s="109"/>
      <c r="O129" s="108"/>
    </row>
    <row r="130" spans="1:15" s="51" customFormat="1" ht="25.5" customHeight="1">
      <c r="A130" s="98"/>
      <c r="B130" s="31"/>
      <c r="C130" s="262" t="s">
        <v>13</v>
      </c>
      <c r="D130" s="262"/>
      <c r="E130" s="98"/>
      <c r="F130" s="98"/>
      <c r="G130" s="98"/>
      <c r="H130" s="108"/>
      <c r="I130" s="262" t="s">
        <v>877</v>
      </c>
      <c r="J130" s="262"/>
      <c r="K130" s="263"/>
      <c r="L130" s="263"/>
      <c r="M130" s="262"/>
      <c r="N130" s="109"/>
      <c r="O130" s="108"/>
    </row>
    <row r="131" spans="1:15" s="51" customFormat="1" ht="25.5" customHeight="1">
      <c r="A131" s="98"/>
      <c r="B131" s="98"/>
      <c r="C131" s="265" t="s">
        <v>14</v>
      </c>
      <c r="D131" s="262"/>
      <c r="E131" s="98"/>
      <c r="F131" s="98"/>
      <c r="G131" s="98"/>
      <c r="H131" s="108"/>
      <c r="I131" s="262" t="s">
        <v>877</v>
      </c>
      <c r="J131" s="262"/>
      <c r="K131" s="263"/>
      <c r="L131" s="262"/>
      <c r="M131" s="262"/>
      <c r="N131" s="109"/>
      <c r="O131" s="108"/>
    </row>
    <row r="132" spans="1:15" s="51" customFormat="1" ht="25.5" customHeight="1">
      <c r="A132" s="98"/>
      <c r="B132" s="98"/>
      <c r="C132" s="265" t="s">
        <v>560</v>
      </c>
      <c r="D132" s="266"/>
      <c r="E132" s="98"/>
      <c r="F132" s="98"/>
      <c r="G132" s="98"/>
      <c r="H132" s="108"/>
      <c r="I132" s="262" t="s">
        <v>877</v>
      </c>
      <c r="J132" s="266"/>
      <c r="K132" s="267"/>
      <c r="L132" s="266"/>
      <c r="M132" s="262"/>
      <c r="N132" s="109"/>
      <c r="O132" s="108"/>
    </row>
    <row r="133" spans="1:15" s="51" customFormat="1" ht="25.5" customHeight="1">
      <c r="A133" s="98"/>
      <c r="C133" s="265"/>
      <c r="D133" s="266"/>
      <c r="E133" s="98"/>
      <c r="F133" s="98"/>
      <c r="G133" s="98"/>
      <c r="H133" s="108"/>
      <c r="J133" s="266"/>
      <c r="K133" s="267"/>
      <c r="L133" s="266"/>
      <c r="M133" s="262"/>
      <c r="N133" s="109"/>
      <c r="O133" s="108"/>
    </row>
    <row r="134" spans="1:15" s="51" customFormat="1" ht="25.5" customHeight="1">
      <c r="A134" s="2"/>
      <c r="B134" s="2"/>
      <c r="C134" s="2"/>
      <c r="D134" s="4"/>
      <c r="E134" s="2"/>
      <c r="F134" s="2"/>
      <c r="G134" s="108"/>
      <c r="H134" s="108"/>
      <c r="I134" s="108"/>
      <c r="J134" s="108"/>
      <c r="K134" s="108"/>
      <c r="L134" s="108"/>
      <c r="M134" s="3"/>
      <c r="N134" s="108"/>
      <c r="O134" s="108"/>
    </row>
    <row r="135" spans="1:15" s="51" customFormat="1" ht="25.5" customHeight="1">
      <c r="A135" s="370" t="str">
        <f>+A102</f>
        <v>(Sign) ……………………………………...........……………………………...……………. Authorized Director</v>
      </c>
      <c r="B135" s="370"/>
      <c r="C135" s="370"/>
      <c r="D135" s="370"/>
      <c r="E135" s="370"/>
      <c r="F135" s="370"/>
      <c r="G135" s="370"/>
      <c r="H135" s="370"/>
      <c r="I135" s="370"/>
      <c r="J135" s="370"/>
      <c r="K135" s="370"/>
      <c r="L135" s="370"/>
      <c r="M135" s="370"/>
      <c r="N135" s="370"/>
    </row>
    <row r="136" spans="1:15" s="51" customFormat="1" ht="25.5" customHeight="1">
      <c r="A136" s="108"/>
      <c r="B136" s="108"/>
      <c r="C136" s="108"/>
      <c r="D136" s="369" t="str">
        <f>+D103</f>
        <v xml:space="preserve">          (                                                                                                                                     )           </v>
      </c>
      <c r="E136" s="369"/>
      <c r="F136" s="369"/>
      <c r="G136" s="369"/>
      <c r="H136" s="369"/>
      <c r="I136" s="369"/>
      <c r="J136" s="369"/>
      <c r="K136" s="369"/>
      <c r="L136" s="369"/>
      <c r="M136" s="369"/>
      <c r="N136" s="369"/>
    </row>
  </sheetData>
  <sheetProtection formatCells="0" formatColumns="0" formatRows="0" insertColumns="0" insertRows="0" insertHyperlinks="0" deleteColumns="0" deleteRows="0" sort="0" autoFilter="0" pivotTables="0"/>
  <mergeCells count="44">
    <mergeCell ref="A65:N65"/>
    <mergeCell ref="H78:I78"/>
    <mergeCell ref="H90:I90"/>
    <mergeCell ref="H91:I91"/>
    <mergeCell ref="H73:I73"/>
    <mergeCell ref="A67:N67"/>
    <mergeCell ref="C71:F71"/>
    <mergeCell ref="D66:N66"/>
    <mergeCell ref="L69:N69"/>
    <mergeCell ref="J70:K70"/>
    <mergeCell ref="L70:N70"/>
    <mergeCell ref="J107:K107"/>
    <mergeCell ref="L107:N107"/>
    <mergeCell ref="A104:N104"/>
    <mergeCell ref="C108:F108"/>
    <mergeCell ref="H108:I108"/>
    <mergeCell ref="L106:N106"/>
    <mergeCell ref="A102:N102"/>
    <mergeCell ref="H71:I71"/>
    <mergeCell ref="H95:I95"/>
    <mergeCell ref="H96:I96"/>
    <mergeCell ref="H98:I98"/>
    <mergeCell ref="H94:I94"/>
    <mergeCell ref="H76:I76"/>
    <mergeCell ref="H74:I74"/>
    <mergeCell ref="H75:I75"/>
    <mergeCell ref="H93:I93"/>
    <mergeCell ref="H92:I92"/>
    <mergeCell ref="H88:I88"/>
    <mergeCell ref="H89:I89"/>
    <mergeCell ref="H79:I79"/>
    <mergeCell ref="A1:N1"/>
    <mergeCell ref="A2:N2"/>
    <mergeCell ref="A3:N3"/>
    <mergeCell ref="A33:N33"/>
    <mergeCell ref="D32:N32"/>
    <mergeCell ref="A31:N31"/>
    <mergeCell ref="A4:N4"/>
    <mergeCell ref="D136:N136"/>
    <mergeCell ref="H115:I115"/>
    <mergeCell ref="H113:I113"/>
    <mergeCell ref="A135:N135"/>
    <mergeCell ref="H110:I110"/>
    <mergeCell ref="I128:M128"/>
  </mergeCells>
  <pageMargins left="0.78740157480314965" right="0.19685039370078741" top="0.59055118110236227" bottom="0.39370078740157483" header="0.43307086614173229" footer="0.19685039370078741"/>
  <pageSetup paperSize="9" scale="91" orientation="portrait" r:id="rId1"/>
  <headerFooter alignWithMargins="0">
    <oddHeader>&amp;L&amp;"Angsana New,ธรรมดา"&amp;8THAI POLYCONS PUBLIC COMPANY LIMITED</oddHeader>
  </headerFooter>
  <rowBreaks count="3" manualBreakCount="3">
    <brk id="32" max="16383" man="1"/>
    <brk id="66" max="16383" man="1"/>
    <brk id="103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B4070-36C5-4C23-AD92-D69D953CDD0D}">
  <dimension ref="A1:Q98"/>
  <sheetViews>
    <sheetView showGridLines="0" showRuler="0" topLeftCell="A94" zoomScaleNormal="100" zoomScaleSheetLayoutView="100" workbookViewId="0">
      <selection activeCell="R55" sqref="R55"/>
    </sheetView>
  </sheetViews>
  <sheetFormatPr defaultRowHeight="24.9" customHeight="1"/>
  <cols>
    <col min="1" max="1" width="2.8984375" style="108" customWidth="1"/>
    <col min="2" max="2" width="3.3984375" style="108" customWidth="1"/>
    <col min="3" max="3" width="8.69921875" style="108" customWidth="1"/>
    <col min="4" max="4" width="0.69921875" style="108" customWidth="1"/>
    <col min="5" max="5" width="6.3984375" style="108" customWidth="1"/>
    <col min="6" max="6" width="2.69921875" style="108" customWidth="1"/>
    <col min="7" max="7" width="2.8984375" style="108" customWidth="1"/>
    <col min="8" max="8" width="0.8984375" style="108" customWidth="1"/>
    <col min="9" max="9" width="15.59765625" style="108" customWidth="1"/>
    <col min="10" max="10" width="0.8984375" style="108" customWidth="1"/>
    <col min="11" max="11" width="15.59765625" style="108" customWidth="1"/>
    <col min="12" max="12" width="0.8984375" style="108" customWidth="1"/>
    <col min="13" max="13" width="15.59765625" style="108" customWidth="1"/>
    <col min="14" max="14" width="0.8984375" style="108" customWidth="1"/>
    <col min="15" max="15" width="15.59765625" style="108" customWidth="1"/>
    <col min="16" max="16" width="1.69921875" style="108" customWidth="1"/>
  </cols>
  <sheetData>
    <row r="1" spans="1:15" ht="25.5" customHeight="1">
      <c r="A1" s="370" t="s">
        <v>862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</row>
    <row r="2" spans="1:15" ht="25.5" customHeight="1"/>
    <row r="3" spans="1:15" ht="25.5" customHeight="1">
      <c r="C3" s="108" t="s">
        <v>706</v>
      </c>
    </row>
    <row r="4" spans="1:15" ht="25.5" customHeight="1">
      <c r="B4" s="108" t="s">
        <v>707</v>
      </c>
    </row>
    <row r="5" spans="1:15" ht="25.5" customHeight="1">
      <c r="B5" s="108" t="s">
        <v>708</v>
      </c>
    </row>
    <row r="6" spans="1:15" ht="25.5" customHeight="1">
      <c r="B6" s="108" t="s">
        <v>709</v>
      </c>
    </row>
    <row r="7" spans="1:15" ht="25.5" customHeight="1">
      <c r="B7" s="108" t="s">
        <v>710</v>
      </c>
    </row>
    <row r="8" spans="1:15" ht="25.5" customHeight="1">
      <c r="B8" s="108" t="s">
        <v>1053</v>
      </c>
    </row>
    <row r="9" spans="1:15" ht="25.5" customHeight="1">
      <c r="B9" s="108" t="s">
        <v>711</v>
      </c>
    </row>
    <row r="10" spans="1:15" ht="25.5" customHeight="1">
      <c r="B10" s="108" t="s">
        <v>712</v>
      </c>
    </row>
    <row r="11" spans="1:15" ht="25.5" customHeight="1">
      <c r="B11" s="108" t="s">
        <v>713</v>
      </c>
    </row>
    <row r="12" spans="1:15" ht="25.5" customHeight="1">
      <c r="C12" s="108" t="s">
        <v>714</v>
      </c>
    </row>
    <row r="13" spans="1:15" ht="25.5" customHeight="1">
      <c r="B13" s="108" t="s">
        <v>715</v>
      </c>
    </row>
    <row r="14" spans="1:15" ht="25.5" customHeight="1">
      <c r="B14" s="108" t="s">
        <v>716</v>
      </c>
    </row>
    <row r="15" spans="1:15" ht="25.5" customHeight="1">
      <c r="B15" s="108" t="s">
        <v>717</v>
      </c>
    </row>
    <row r="16" spans="1:15" ht="25.5" customHeight="1">
      <c r="B16" s="108" t="s">
        <v>718</v>
      </c>
    </row>
    <row r="17" spans="1:15" ht="25.5" customHeight="1">
      <c r="B17" s="108" t="s">
        <v>1054</v>
      </c>
    </row>
    <row r="18" spans="1:15" ht="25.5" customHeight="1">
      <c r="B18" s="108" t="s">
        <v>719</v>
      </c>
    </row>
    <row r="19" spans="1:15" ht="25.5" customHeight="1">
      <c r="B19" s="108" t="s">
        <v>720</v>
      </c>
    </row>
    <row r="20" spans="1:15" ht="25.5" customHeight="1">
      <c r="B20" s="108" t="s">
        <v>713</v>
      </c>
    </row>
    <row r="21" spans="1:15" ht="25.5" customHeight="1">
      <c r="C21" s="108" t="s">
        <v>799</v>
      </c>
    </row>
    <row r="22" spans="1:15" ht="25.5" customHeight="1">
      <c r="B22" s="108" t="s">
        <v>783</v>
      </c>
    </row>
    <row r="23" spans="1:15" ht="25.5" customHeight="1">
      <c r="B23" s="108" t="s">
        <v>777</v>
      </c>
    </row>
    <row r="24" spans="1:15" ht="25.5" customHeight="1">
      <c r="B24" s="108" t="s">
        <v>778</v>
      </c>
    </row>
    <row r="25" spans="1:15" ht="25.5" customHeight="1">
      <c r="B25" s="108" t="s">
        <v>779</v>
      </c>
    </row>
    <row r="26" spans="1:15" ht="25.5" customHeight="1">
      <c r="B26" s="108" t="s">
        <v>1055</v>
      </c>
    </row>
    <row r="27" spans="1:15" ht="25.5" customHeight="1">
      <c r="B27" s="108" t="s">
        <v>780</v>
      </c>
    </row>
    <row r="28" spans="1:15" ht="25.5" customHeight="1">
      <c r="B28" s="108" t="s">
        <v>782</v>
      </c>
    </row>
    <row r="29" spans="1:15" ht="25.5" customHeight="1">
      <c r="B29" s="108" t="s">
        <v>781</v>
      </c>
    </row>
    <row r="30" spans="1:15" ht="25.5" customHeight="1"/>
    <row r="31" spans="1:15" ht="25.5" customHeight="1"/>
    <row r="32" spans="1:15" ht="25.5" customHeight="1">
      <c r="A32" s="370" t="s">
        <v>301</v>
      </c>
      <c r="B32" s="370"/>
      <c r="C32" s="370"/>
      <c r="D32" s="370"/>
      <c r="E32" s="370"/>
      <c r="F32" s="370"/>
      <c r="G32" s="370"/>
      <c r="H32" s="370"/>
      <c r="I32" s="370"/>
      <c r="J32" s="370"/>
      <c r="K32" s="370"/>
      <c r="L32" s="370"/>
      <c r="M32" s="370"/>
      <c r="N32" s="370"/>
      <c r="O32" s="370"/>
    </row>
    <row r="33" spans="1:15" ht="25.5" customHeight="1">
      <c r="C33" s="369" t="s">
        <v>753</v>
      </c>
      <c r="D33" s="369"/>
      <c r="E33" s="369"/>
      <c r="F33" s="369"/>
      <c r="G33" s="369"/>
      <c r="H33" s="369"/>
      <c r="I33" s="369"/>
      <c r="J33" s="369"/>
      <c r="K33" s="369"/>
      <c r="L33" s="369"/>
      <c r="M33" s="369"/>
    </row>
    <row r="34" spans="1:15" ht="26.1" customHeight="1">
      <c r="A34" s="370" t="s">
        <v>863</v>
      </c>
      <c r="B34" s="370"/>
      <c r="C34" s="370"/>
      <c r="D34" s="370"/>
      <c r="E34" s="370"/>
      <c r="F34" s="370"/>
      <c r="G34" s="370"/>
      <c r="H34" s="370"/>
      <c r="I34" s="370"/>
      <c r="J34" s="370"/>
      <c r="K34" s="370"/>
      <c r="L34" s="370"/>
      <c r="M34" s="370"/>
      <c r="N34" s="370"/>
      <c r="O34" s="370"/>
    </row>
    <row r="35" spans="1:15" ht="26.1" customHeight="1"/>
    <row r="36" spans="1:15" ht="26.1" customHeight="1">
      <c r="B36" s="67"/>
      <c r="C36" s="67" t="s">
        <v>721</v>
      </c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</row>
    <row r="37" spans="1:15" ht="26.1" customHeight="1">
      <c r="B37" s="67" t="s">
        <v>722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</row>
    <row r="38" spans="1:15" ht="26.1" customHeight="1">
      <c r="B38" s="67" t="s">
        <v>723</v>
      </c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</row>
    <row r="39" spans="1:15" ht="26.1" customHeight="1">
      <c r="B39" s="67" t="s">
        <v>724</v>
      </c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</row>
    <row r="40" spans="1:15" ht="26.1" customHeight="1">
      <c r="B40" s="67" t="s">
        <v>725</v>
      </c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</row>
    <row r="41" spans="1:15" ht="26.1" customHeight="1">
      <c r="B41" s="67" t="s">
        <v>1056</v>
      </c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</row>
    <row r="42" spans="1:15" ht="26.1" customHeight="1">
      <c r="B42" s="67" t="s">
        <v>726</v>
      </c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</row>
    <row r="43" spans="1:15" ht="26.1" customHeight="1">
      <c r="B43" s="67" t="s">
        <v>727</v>
      </c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</row>
    <row r="44" spans="1:15" ht="26.1" customHeight="1">
      <c r="B44" s="67"/>
      <c r="C44" s="67" t="s">
        <v>728</v>
      </c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</row>
    <row r="45" spans="1:15" ht="26.1" customHeight="1">
      <c r="B45" s="67" t="s">
        <v>729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ht="26.1" customHeight="1">
      <c r="B46" s="67" t="s">
        <v>730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s="67" customFormat="1" ht="26.1" customHeight="1">
      <c r="B47" s="67" t="s">
        <v>800</v>
      </c>
    </row>
    <row r="48" spans="1:15" s="67" customFormat="1" ht="26.1" customHeight="1">
      <c r="B48" s="67" t="s">
        <v>801</v>
      </c>
    </row>
    <row r="49" spans="1:17" s="67" customFormat="1" ht="26.1" customHeight="1">
      <c r="B49" s="67" t="s">
        <v>1057</v>
      </c>
    </row>
    <row r="50" spans="1:17" s="67" customFormat="1" ht="26.1" customHeight="1">
      <c r="B50" s="67" t="s">
        <v>802</v>
      </c>
    </row>
    <row r="51" spans="1:17" s="67" customFormat="1" ht="26.1" customHeight="1">
      <c r="B51" s="67" t="s">
        <v>731</v>
      </c>
    </row>
    <row r="52" spans="1:17" s="67" customFormat="1" ht="27.9" customHeight="1">
      <c r="C52" s="67" t="s">
        <v>804</v>
      </c>
      <c r="Q52"/>
    </row>
    <row r="53" spans="1:17" s="67" customFormat="1" ht="27.9" customHeight="1">
      <c r="B53" s="67" t="s">
        <v>803</v>
      </c>
    </row>
    <row r="54" spans="1:17" s="67" customFormat="1" ht="27.9" customHeight="1">
      <c r="B54" s="67" t="s">
        <v>733</v>
      </c>
    </row>
    <row r="55" spans="1:17" s="67" customFormat="1" ht="27.9" customHeight="1">
      <c r="B55" s="67" t="s">
        <v>732</v>
      </c>
    </row>
    <row r="56" spans="1:17" s="67" customFormat="1" ht="27.9" customHeight="1">
      <c r="B56" s="67" t="s">
        <v>734</v>
      </c>
    </row>
    <row r="57" spans="1:17" s="67" customFormat="1" ht="27.9" customHeight="1">
      <c r="B57" s="67" t="s">
        <v>1058</v>
      </c>
    </row>
    <row r="58" spans="1:17" s="67" customFormat="1" ht="27.9" customHeight="1">
      <c r="B58" s="67" t="s">
        <v>735</v>
      </c>
    </row>
    <row r="59" spans="1:17" s="67" customFormat="1" ht="27.9" customHeight="1">
      <c r="B59" s="67" t="s">
        <v>736</v>
      </c>
    </row>
    <row r="60" spans="1:17" s="67" customFormat="1" ht="27.9" customHeight="1">
      <c r="B60" s="67" t="s">
        <v>737</v>
      </c>
    </row>
    <row r="61" spans="1:17" s="67" customFormat="1" ht="26.1" customHeight="1"/>
    <row r="62" spans="1:17" ht="26.1" customHeight="1"/>
    <row r="63" spans="1:17" ht="26.1" customHeight="1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</row>
    <row r="64" spans="1:17" ht="26.1" customHeight="1">
      <c r="A64" s="370" t="s">
        <v>301</v>
      </c>
      <c r="B64" s="370"/>
      <c r="C64" s="370"/>
      <c r="D64" s="370"/>
      <c r="E64" s="370"/>
      <c r="F64" s="370"/>
      <c r="G64" s="370"/>
      <c r="H64" s="370"/>
      <c r="I64" s="370"/>
      <c r="J64" s="370"/>
      <c r="K64" s="370"/>
      <c r="L64" s="370"/>
      <c r="M64" s="370"/>
      <c r="N64" s="370"/>
      <c r="O64" s="370"/>
    </row>
    <row r="65" spans="1:15" ht="26.1" customHeight="1">
      <c r="C65" s="369" t="str">
        <f>+C33</f>
        <v xml:space="preserve">                                    (                                                                                                               )           </v>
      </c>
      <c r="D65" s="369"/>
      <c r="E65" s="369"/>
      <c r="F65" s="369"/>
      <c r="G65" s="369"/>
      <c r="H65" s="369"/>
      <c r="I65" s="369"/>
      <c r="J65" s="369"/>
      <c r="K65" s="369"/>
      <c r="L65" s="369"/>
      <c r="M65" s="369"/>
    </row>
    <row r="66" spans="1:15" ht="25.5" customHeight="1">
      <c r="A66" s="370" t="s">
        <v>1199</v>
      </c>
      <c r="B66" s="370"/>
      <c r="C66" s="370"/>
      <c r="D66" s="370"/>
      <c r="E66" s="370"/>
      <c r="F66" s="370"/>
      <c r="G66" s="370"/>
      <c r="H66" s="370"/>
      <c r="I66" s="370"/>
      <c r="J66" s="370"/>
      <c r="K66" s="370"/>
      <c r="L66" s="370"/>
      <c r="M66" s="370"/>
      <c r="N66" s="370"/>
      <c r="O66" s="370"/>
    </row>
    <row r="67" spans="1:15" ht="25.5" customHeight="1"/>
    <row r="68" spans="1:15" s="227" customFormat="1" ht="25.5" customHeight="1">
      <c r="A68" s="67"/>
      <c r="B68" s="67"/>
      <c r="C68" s="67" t="s">
        <v>786</v>
      </c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</row>
    <row r="69" spans="1:15" s="227" customFormat="1" ht="25.5" customHeight="1">
      <c r="A69" s="67"/>
      <c r="B69" s="67" t="s">
        <v>785</v>
      </c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</row>
    <row r="70" spans="1:15" s="227" customFormat="1" ht="25.5" customHeight="1">
      <c r="A70" s="67"/>
      <c r="B70" s="67" t="s">
        <v>784</v>
      </c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</row>
    <row r="71" spans="1:15" s="227" customFormat="1" ht="25.5" customHeight="1">
      <c r="A71" s="67"/>
      <c r="B71" s="67" t="s">
        <v>772</v>
      </c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</row>
    <row r="72" spans="1:15" s="227" customFormat="1" ht="25.5" customHeight="1">
      <c r="A72" s="67"/>
      <c r="B72" s="67" t="s">
        <v>1059</v>
      </c>
      <c r="C72" s="67"/>
      <c r="D72" s="67"/>
      <c r="E72" s="67"/>
      <c r="F72" s="67"/>
      <c r="G72" s="30"/>
      <c r="H72" s="67"/>
      <c r="I72" s="67"/>
      <c r="J72" s="67"/>
      <c r="K72" s="67"/>
      <c r="L72" s="67"/>
      <c r="M72" s="67"/>
      <c r="N72" s="67"/>
      <c r="O72" s="67"/>
    </row>
    <row r="73" spans="1:15" s="227" customFormat="1" ht="25.5" customHeight="1">
      <c r="A73" s="67"/>
      <c r="B73" s="67" t="s">
        <v>773</v>
      </c>
      <c r="C73" s="67"/>
      <c r="D73" s="67"/>
      <c r="E73" s="67"/>
      <c r="F73" s="67"/>
      <c r="G73" s="30"/>
      <c r="H73" s="67"/>
      <c r="I73" s="67"/>
      <c r="J73" s="67"/>
      <c r="K73" s="67"/>
      <c r="L73" s="67"/>
      <c r="M73" s="67"/>
      <c r="N73" s="67"/>
      <c r="O73" s="67"/>
    </row>
    <row r="74" spans="1:15" s="227" customFormat="1" ht="25.5" customHeight="1">
      <c r="A74" s="67"/>
      <c r="B74" s="67"/>
      <c r="C74" s="67" t="s">
        <v>758</v>
      </c>
      <c r="D74" s="67"/>
      <c r="E74" s="67"/>
      <c r="F74" s="67"/>
      <c r="G74" s="30"/>
      <c r="H74" s="67"/>
      <c r="I74" s="67"/>
      <c r="J74" s="67"/>
      <c r="K74" s="67"/>
      <c r="L74" s="67"/>
      <c r="M74" s="67"/>
      <c r="N74" s="67"/>
      <c r="O74" s="67"/>
    </row>
    <row r="75" spans="1:15" s="227" customFormat="1" ht="25.5" customHeight="1">
      <c r="A75" s="67"/>
      <c r="B75" s="67" t="s">
        <v>757</v>
      </c>
      <c r="C75" s="67"/>
      <c r="D75" s="67"/>
      <c r="E75" s="67"/>
      <c r="F75" s="67"/>
      <c r="G75" s="30"/>
      <c r="H75" s="67"/>
      <c r="I75" s="67"/>
      <c r="J75" s="67"/>
      <c r="K75" s="67"/>
      <c r="L75" s="67"/>
      <c r="M75" s="67"/>
      <c r="N75" s="67"/>
      <c r="O75" s="67"/>
    </row>
    <row r="76" spans="1:15" s="227" customFormat="1" ht="25.5" customHeight="1">
      <c r="A76" s="67"/>
      <c r="B76" s="67" t="s">
        <v>756</v>
      </c>
      <c r="C76" s="67"/>
      <c r="D76" s="67"/>
      <c r="E76" s="67"/>
      <c r="F76" s="67"/>
      <c r="G76" s="30"/>
      <c r="H76" s="67"/>
      <c r="I76" s="67"/>
      <c r="J76" s="67"/>
      <c r="K76" s="67"/>
      <c r="L76" s="67"/>
      <c r="M76" s="67"/>
      <c r="N76" s="67"/>
      <c r="O76" s="67"/>
    </row>
    <row r="77" spans="1:15" s="227" customFormat="1" ht="25.5" customHeight="1">
      <c r="A77" s="67"/>
      <c r="B77" s="67" t="s">
        <v>787</v>
      </c>
      <c r="C77" s="67"/>
      <c r="D77" s="67"/>
      <c r="E77" s="67"/>
      <c r="F77" s="67"/>
      <c r="G77" s="30"/>
      <c r="H77" s="67"/>
      <c r="I77" s="67"/>
      <c r="J77" s="67"/>
      <c r="K77" s="67"/>
      <c r="L77" s="67"/>
      <c r="M77" s="67"/>
      <c r="N77" s="67"/>
      <c r="O77" s="67"/>
    </row>
    <row r="78" spans="1:15" s="227" customFormat="1" ht="25.5" customHeight="1">
      <c r="A78" s="67"/>
      <c r="B78" s="67" t="s">
        <v>1060</v>
      </c>
      <c r="C78" s="67"/>
      <c r="D78" s="67"/>
      <c r="E78" s="67"/>
      <c r="F78" s="67"/>
      <c r="G78" s="30"/>
      <c r="H78" s="67"/>
      <c r="I78" s="67"/>
      <c r="J78" s="67"/>
      <c r="K78" s="67"/>
      <c r="L78" s="67"/>
      <c r="M78" s="67"/>
      <c r="N78" s="67"/>
      <c r="O78" s="67"/>
    </row>
    <row r="79" spans="1:15" s="227" customFormat="1" ht="25.5" customHeight="1">
      <c r="A79" s="67"/>
      <c r="B79" s="67" t="s">
        <v>774</v>
      </c>
      <c r="C79" s="67"/>
      <c r="D79" s="67"/>
      <c r="E79" s="67"/>
      <c r="F79" s="67"/>
      <c r="G79" s="30"/>
      <c r="H79" s="67"/>
      <c r="I79" s="67"/>
      <c r="J79" s="67"/>
      <c r="K79" s="67"/>
      <c r="L79" s="67"/>
      <c r="M79" s="67"/>
      <c r="N79" s="67"/>
      <c r="O79" s="67"/>
    </row>
    <row r="80" spans="1:15" s="227" customFormat="1" ht="25.5" customHeight="1">
      <c r="A80" s="67"/>
      <c r="B80" s="67"/>
      <c r="C80" s="98" t="s">
        <v>817</v>
      </c>
      <c r="D80" s="108"/>
      <c r="E80" s="67"/>
      <c r="F80" s="67"/>
      <c r="G80" s="30"/>
      <c r="H80" s="67"/>
      <c r="I80" s="67"/>
      <c r="J80" s="67"/>
      <c r="K80" s="67"/>
      <c r="L80" s="67"/>
      <c r="M80" s="67"/>
      <c r="N80" s="67"/>
      <c r="O80" s="67"/>
    </row>
    <row r="81" spans="1:15" s="227" customFormat="1" ht="25.5" customHeight="1">
      <c r="A81" s="67"/>
      <c r="B81" s="108" t="s">
        <v>818</v>
      </c>
      <c r="C81" s="108"/>
      <c r="D81" s="108"/>
      <c r="E81" s="67"/>
      <c r="F81" s="67"/>
      <c r="G81" s="30"/>
      <c r="H81" s="67"/>
      <c r="I81" s="67"/>
      <c r="J81" s="67"/>
      <c r="K81" s="67"/>
      <c r="L81" s="67"/>
      <c r="M81" s="67"/>
      <c r="N81" s="67"/>
      <c r="O81" s="67"/>
    </row>
    <row r="82" spans="1:15" s="227" customFormat="1" ht="25.5" customHeight="1">
      <c r="A82" s="67"/>
      <c r="B82" s="108"/>
      <c r="C82" s="108"/>
      <c r="D82" s="108"/>
      <c r="E82" s="67"/>
      <c r="F82" s="67"/>
      <c r="G82" s="30"/>
      <c r="H82" s="67"/>
      <c r="I82" s="67"/>
      <c r="J82" s="67"/>
      <c r="K82" s="67"/>
      <c r="L82" s="67"/>
      <c r="M82" s="67"/>
      <c r="N82" s="67"/>
      <c r="O82" s="67"/>
    </row>
    <row r="83" spans="1:15" s="227" customFormat="1" ht="25.5" customHeight="1">
      <c r="A83" s="67"/>
      <c r="B83" s="67"/>
      <c r="C83" s="51" t="s">
        <v>1254</v>
      </c>
      <c r="D83" s="108"/>
      <c r="E83" s="67"/>
      <c r="F83" s="67"/>
      <c r="G83" s="30"/>
      <c r="H83" s="67"/>
      <c r="I83" s="67"/>
      <c r="J83" s="67"/>
      <c r="K83" s="67"/>
      <c r="L83" s="67"/>
      <c r="M83" s="67"/>
      <c r="N83" s="67"/>
      <c r="O83" s="67"/>
    </row>
    <row r="84" spans="1:15" s="227" customFormat="1" ht="25.5" customHeight="1">
      <c r="A84" s="67"/>
      <c r="B84" s="108"/>
      <c r="C84" s="108"/>
      <c r="D84" s="108"/>
      <c r="E84" s="67"/>
      <c r="F84" s="67"/>
      <c r="G84" s="30"/>
      <c r="H84" s="67"/>
      <c r="I84" s="67"/>
      <c r="J84" s="67"/>
      <c r="K84" s="67"/>
      <c r="L84" s="67"/>
      <c r="M84" s="67"/>
      <c r="N84" s="67"/>
      <c r="O84" s="67"/>
    </row>
    <row r="85" spans="1:15" s="227" customFormat="1" ht="25.5" customHeight="1">
      <c r="A85" s="67"/>
      <c r="B85" s="108"/>
      <c r="C85" s="108"/>
      <c r="D85" s="108"/>
      <c r="E85" s="67"/>
      <c r="F85" s="67"/>
      <c r="G85" s="30"/>
      <c r="H85" s="67"/>
      <c r="I85" s="67"/>
      <c r="J85" s="67"/>
      <c r="K85" s="67"/>
      <c r="L85" s="67"/>
      <c r="M85" s="373" t="s">
        <v>38</v>
      </c>
      <c r="N85" s="373"/>
      <c r="O85" s="373"/>
    </row>
    <row r="86" spans="1:15" s="227" customFormat="1" ht="25.5" customHeight="1">
      <c r="A86" s="67"/>
      <c r="B86" s="108"/>
      <c r="C86" s="108"/>
      <c r="D86" s="108"/>
      <c r="E86" s="67"/>
      <c r="F86" s="67"/>
      <c r="G86" s="30"/>
      <c r="H86" s="67"/>
      <c r="I86" s="67"/>
      <c r="J86" s="67"/>
      <c r="K86" s="67"/>
      <c r="L86" s="67"/>
      <c r="M86" s="109" t="s">
        <v>158</v>
      </c>
      <c r="N86" s="109"/>
      <c r="O86" s="109" t="s">
        <v>335</v>
      </c>
    </row>
    <row r="87" spans="1:15" s="227" customFormat="1" ht="25.5" customHeight="1">
      <c r="A87" s="67"/>
      <c r="B87" s="108"/>
      <c r="C87" s="108"/>
      <c r="D87" s="108"/>
      <c r="E87" s="67"/>
      <c r="F87" s="67"/>
      <c r="G87" s="30"/>
      <c r="H87" s="67"/>
      <c r="I87" s="67"/>
      <c r="J87" s="67"/>
      <c r="K87" s="67"/>
      <c r="L87" s="67"/>
      <c r="M87" s="111" t="s">
        <v>159</v>
      </c>
      <c r="N87" s="109"/>
      <c r="O87" s="111" t="s">
        <v>160</v>
      </c>
    </row>
    <row r="88" spans="1:15" s="227" customFormat="1" ht="25.5" customHeight="1">
      <c r="A88" s="67"/>
      <c r="B88" s="108"/>
      <c r="C88" s="51" t="s">
        <v>1146</v>
      </c>
      <c r="D88" s="108"/>
      <c r="E88" s="51"/>
      <c r="F88" s="67"/>
      <c r="G88" s="30"/>
      <c r="H88" s="67"/>
      <c r="I88" s="67"/>
      <c r="J88" s="67"/>
      <c r="K88" s="67"/>
      <c r="L88" s="67"/>
      <c r="M88" s="52">
        <v>3652974751.9899998</v>
      </c>
      <c r="N88" s="52"/>
      <c r="O88" s="62">
        <v>70299691.950000003</v>
      </c>
    </row>
    <row r="89" spans="1:15" s="227" customFormat="1" ht="25.5" customHeight="1">
      <c r="A89" s="67"/>
      <c r="B89" s="108"/>
      <c r="C89" s="51" t="s">
        <v>1147</v>
      </c>
      <c r="D89" s="108"/>
      <c r="E89" s="51"/>
      <c r="F89" s="67"/>
      <c r="G89" s="30"/>
      <c r="H89" s="67"/>
      <c r="I89" s="67"/>
      <c r="J89" s="67"/>
      <c r="K89" s="67"/>
      <c r="L89" s="67"/>
      <c r="M89" s="62">
        <v>277740500</v>
      </c>
      <c r="N89" s="52"/>
      <c r="O89" s="62">
        <v>90000000</v>
      </c>
    </row>
    <row r="90" spans="1:15" s="227" customFormat="1" ht="25.5" customHeight="1">
      <c r="A90" s="67"/>
      <c r="B90" s="108"/>
      <c r="C90" s="51" t="s">
        <v>1148</v>
      </c>
      <c r="D90" s="108"/>
      <c r="E90" s="51"/>
      <c r="F90" s="67"/>
      <c r="G90" s="30"/>
      <c r="H90" s="67"/>
      <c r="I90" s="67"/>
      <c r="J90" s="67"/>
      <c r="K90" s="67"/>
      <c r="L90" s="67"/>
      <c r="M90" s="70">
        <v>-364612916.81999999</v>
      </c>
      <c r="N90" s="52"/>
      <c r="O90" s="70">
        <v>-43507360.740000002</v>
      </c>
    </row>
    <row r="91" spans="1:15" s="227" customFormat="1" ht="25.5" customHeight="1">
      <c r="A91" s="67"/>
      <c r="B91" s="108"/>
      <c r="C91" s="67"/>
      <c r="D91" s="280" t="s">
        <v>45</v>
      </c>
      <c r="E91" s="67"/>
      <c r="F91" s="67"/>
      <c r="G91" s="30"/>
      <c r="H91" s="67"/>
      <c r="I91" s="67"/>
      <c r="J91" s="67"/>
      <c r="K91" s="67"/>
      <c r="L91" s="67"/>
      <c r="M91" s="71">
        <f>SUM(M88:M90)</f>
        <v>3566102335.1699996</v>
      </c>
      <c r="N91" s="52"/>
      <c r="O91" s="71">
        <f>SUM(O88:O90)</f>
        <v>116792331.20999998</v>
      </c>
    </row>
    <row r="92" spans="1:15" s="227" customFormat="1" ht="25.5" customHeight="1">
      <c r="A92" s="67"/>
      <c r="B92" s="67"/>
      <c r="C92" s="51" t="s">
        <v>1149</v>
      </c>
      <c r="D92" s="108"/>
      <c r="E92" s="51"/>
      <c r="F92" s="67"/>
      <c r="G92" s="30"/>
      <c r="H92" s="67"/>
      <c r="I92" s="67"/>
      <c r="J92" s="67"/>
      <c r="K92" s="67"/>
      <c r="L92" s="67"/>
      <c r="M92" s="70">
        <v>-729407321.91999996</v>
      </c>
      <c r="N92" s="55"/>
      <c r="O92" s="70">
        <v>-63401683.149999999</v>
      </c>
    </row>
    <row r="93" spans="1:15" ht="25.5" customHeight="1" thickBot="1">
      <c r="B93" s="67"/>
      <c r="C93" s="51" t="s">
        <v>1255</v>
      </c>
      <c r="E93" s="51"/>
      <c r="F93" s="67"/>
      <c r="G93" s="67"/>
      <c r="H93" s="67"/>
      <c r="I93" s="67"/>
      <c r="J93" s="67"/>
      <c r="K93" s="67"/>
      <c r="L93" s="67"/>
      <c r="M93" s="107">
        <f>SUM(M91:M92)</f>
        <v>2836695013.2499995</v>
      </c>
      <c r="N93" s="52"/>
      <c r="O93" s="107">
        <f>SUM(O91:O92)</f>
        <v>53390648.05999998</v>
      </c>
    </row>
    <row r="94" spans="1:15" ht="25.5" customHeight="1" thickTop="1">
      <c r="B94" s="67"/>
      <c r="C94"/>
      <c r="D94"/>
      <c r="E94"/>
      <c r="F94" s="67"/>
      <c r="G94" s="67"/>
      <c r="H94" s="67"/>
      <c r="I94" s="67"/>
      <c r="J94" s="67"/>
      <c r="K94" s="67"/>
      <c r="L94" s="67"/>
      <c r="M94" s="106"/>
      <c r="N94" s="52"/>
      <c r="O94" s="106"/>
    </row>
    <row r="95" spans="1:15" ht="25.5" customHeight="1">
      <c r="B95" s="67"/>
      <c r="C95" s="51"/>
      <c r="E95" s="51"/>
      <c r="F95" s="67"/>
      <c r="G95" s="67"/>
      <c r="H95" s="67"/>
      <c r="I95" s="67"/>
      <c r="J95" s="67"/>
      <c r="K95" s="67"/>
      <c r="L95" s="67"/>
      <c r="M95" s="106"/>
      <c r="N95" s="52"/>
      <c r="O95" s="106"/>
    </row>
    <row r="96" spans="1:15" ht="25.5" customHeight="1">
      <c r="B96" s="67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</row>
    <row r="97" spans="1:15" ht="25.5" customHeight="1">
      <c r="A97" s="370" t="s">
        <v>301</v>
      </c>
      <c r="B97" s="370"/>
      <c r="C97" s="370"/>
      <c r="D97" s="370"/>
      <c r="E97" s="370"/>
      <c r="F97" s="370"/>
      <c r="G97" s="370"/>
      <c r="H97" s="370"/>
      <c r="I97" s="370"/>
      <c r="J97" s="370"/>
      <c r="K97" s="370"/>
      <c r="L97" s="370"/>
      <c r="M97" s="370"/>
      <c r="N97" s="370"/>
      <c r="O97" s="370"/>
    </row>
    <row r="98" spans="1:15" ht="25.5" customHeight="1">
      <c r="C98" s="369" t="str">
        <f>+C65</f>
        <v xml:space="preserve">                                    (                                                                                                               )           </v>
      </c>
      <c r="D98" s="369"/>
      <c r="E98" s="369"/>
      <c r="F98" s="369"/>
      <c r="G98" s="369"/>
      <c r="H98" s="369"/>
      <c r="I98" s="369"/>
      <c r="J98" s="369"/>
      <c r="K98" s="369"/>
      <c r="L98" s="369"/>
      <c r="M98" s="369"/>
    </row>
  </sheetData>
  <sheetProtection formatCells="0" formatColumns="0" formatRows="0" insertColumns="0" insertRows="0" insertHyperlinks="0" deleteColumns="0" deleteRows="0" sort="0" autoFilter="0" pivotTables="0"/>
  <mergeCells count="10">
    <mergeCell ref="C65:M65"/>
    <mergeCell ref="A66:O66"/>
    <mergeCell ref="A97:O97"/>
    <mergeCell ref="C98:M98"/>
    <mergeCell ref="A1:O1"/>
    <mergeCell ref="A32:O32"/>
    <mergeCell ref="C33:M33"/>
    <mergeCell ref="A34:O34"/>
    <mergeCell ref="A64:O64"/>
    <mergeCell ref="M85:O85"/>
  </mergeCells>
  <pageMargins left="0.53740157499999996" right="0.22" top="0.59055118110236204" bottom="0.39370078740157499" header="0.43307086614173201" footer="0.196850393700787"/>
  <pageSetup paperSize="9" scale="90" orientation="portrait" r:id="rId1"/>
  <headerFooter alignWithMargins="0">
    <oddHeader>&amp;L&amp;"Angsana New,Regular"&amp;8THAI POLYCONS PUBLIC COMPANY LIMITED</oddHeader>
  </headerFooter>
  <rowBreaks count="2" manualBreakCount="2">
    <brk id="33" max="16383" man="1"/>
    <brk id="6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63B7B-D81C-4C99-8B7A-E7EE8B9CE458}">
  <dimension ref="A1:V40"/>
  <sheetViews>
    <sheetView showGridLines="0" showRuler="0" topLeftCell="A25" zoomScaleNormal="100" zoomScaleSheetLayoutView="100" workbookViewId="0">
      <selection activeCell="R55" sqref="R55"/>
    </sheetView>
  </sheetViews>
  <sheetFormatPr defaultColWidth="9" defaultRowHeight="24.9" customHeight="1"/>
  <cols>
    <col min="1" max="1" width="6" style="98" customWidth="1"/>
    <col min="2" max="2" width="0.5" style="98" customWidth="1"/>
    <col min="3" max="3" width="8.69921875" style="98" customWidth="1"/>
    <col min="4" max="4" width="0.69921875" style="98" customWidth="1"/>
    <col min="5" max="5" width="5.59765625" style="98" customWidth="1"/>
    <col min="6" max="6" width="11.5" style="98" customWidth="1"/>
    <col min="7" max="7" width="12.5" style="98" customWidth="1"/>
    <col min="8" max="8" width="0.5" style="98" customWidth="1"/>
    <col min="9" max="9" width="14.09765625" style="98" customWidth="1"/>
    <col min="10" max="10" width="0.5" style="98" customWidth="1"/>
    <col min="11" max="11" width="14.09765625" style="98" customWidth="1"/>
    <col min="12" max="12" width="0.5" style="98" customWidth="1"/>
    <col min="13" max="13" width="14.09765625" style="98" customWidth="1"/>
    <col min="14" max="14" width="0.5" style="98" customWidth="1"/>
    <col min="15" max="15" width="14.09765625" style="98" customWidth="1"/>
    <col min="16" max="16" width="1.69921875" style="98" customWidth="1"/>
    <col min="17" max="17" width="9" style="98"/>
    <col min="18" max="18" width="16.5" style="98" customWidth="1"/>
    <col min="19" max="20" width="9" style="98"/>
    <col min="21" max="21" width="10.69921875" style="98" customWidth="1"/>
    <col min="22" max="22" width="9" style="98"/>
    <col min="23" max="16384" width="9" style="90"/>
  </cols>
  <sheetData>
    <row r="1" spans="1:16" s="98" customFormat="1" ht="24" customHeight="1">
      <c r="A1" s="370" t="s">
        <v>1525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</row>
    <row r="2" spans="1:16" s="98" customFormat="1" ht="24" customHeight="1"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</row>
    <row r="3" spans="1:16" s="98" customFormat="1" ht="24" customHeight="1">
      <c r="A3" s="12" t="s">
        <v>1061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</row>
    <row r="4" spans="1:16" s="98" customFormat="1" ht="24" customHeight="1"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</row>
    <row r="5" spans="1:16" s="98" customFormat="1" ht="24" customHeight="1">
      <c r="B5" s="108"/>
      <c r="C5" s="108"/>
      <c r="D5" s="108"/>
      <c r="E5" s="108"/>
      <c r="F5" s="108"/>
      <c r="G5" s="108"/>
      <c r="H5" s="108"/>
      <c r="I5" s="373" t="s">
        <v>38</v>
      </c>
      <c r="J5" s="373"/>
      <c r="K5" s="373"/>
      <c r="L5" s="373"/>
      <c r="M5" s="373"/>
      <c r="N5" s="373"/>
      <c r="O5" s="373"/>
    </row>
    <row r="6" spans="1:16" s="98" customFormat="1" ht="24" customHeight="1">
      <c r="B6" s="108"/>
      <c r="C6" s="108"/>
      <c r="D6" s="108"/>
      <c r="E6" s="108"/>
      <c r="F6" s="108"/>
      <c r="G6" s="108"/>
      <c r="H6" s="108"/>
      <c r="I6" s="378" t="s">
        <v>39</v>
      </c>
      <c r="J6" s="378"/>
      <c r="K6" s="378"/>
      <c r="L6" s="109"/>
      <c r="M6" s="378" t="s">
        <v>40</v>
      </c>
      <c r="N6" s="378"/>
      <c r="O6" s="378"/>
    </row>
    <row r="7" spans="1:16" s="98" customFormat="1" ht="24" customHeight="1">
      <c r="B7" s="108"/>
      <c r="C7" s="108"/>
      <c r="D7" s="108"/>
      <c r="E7" s="108"/>
      <c r="F7" s="108"/>
      <c r="G7" s="108"/>
      <c r="H7" s="108"/>
      <c r="I7" s="110" t="str">
        <f>+'P31'!H21</f>
        <v>June 30, 2022</v>
      </c>
      <c r="J7" s="38"/>
      <c r="K7" s="110" t="str">
        <f>+'P28-29'!J53</f>
        <v>December 31, 2021</v>
      </c>
      <c r="L7" s="122"/>
      <c r="M7" s="110" t="str">
        <f>+I7</f>
        <v>June 30, 2022</v>
      </c>
      <c r="N7" s="38"/>
      <c r="O7" s="110" t="str">
        <f>+K7</f>
        <v>December 31, 2021</v>
      </c>
    </row>
    <row r="8" spans="1:16" s="98" customFormat="1" ht="24" customHeight="1">
      <c r="A8" s="51" t="s">
        <v>993</v>
      </c>
      <c r="B8" s="108"/>
      <c r="C8" s="108"/>
      <c r="D8" s="108"/>
      <c r="E8" s="108"/>
      <c r="F8" s="108"/>
      <c r="G8" s="108"/>
      <c r="H8" s="108"/>
      <c r="I8" s="62">
        <v>90577430.290000007</v>
      </c>
      <c r="J8" s="43"/>
      <c r="K8" s="62">
        <v>61117241.920000002</v>
      </c>
      <c r="L8" s="43"/>
      <c r="M8" s="62">
        <v>33166313.84</v>
      </c>
      <c r="N8" s="43"/>
      <c r="O8" s="62">
        <v>21424028.210000001</v>
      </c>
    </row>
    <row r="9" spans="1:16" s="98" customFormat="1" ht="24" customHeight="1">
      <c r="A9" s="51" t="s">
        <v>994</v>
      </c>
      <c r="B9" s="108"/>
      <c r="C9" s="108"/>
      <c r="D9" s="108"/>
      <c r="E9" s="108"/>
      <c r="F9" s="108"/>
      <c r="G9" s="108"/>
      <c r="H9" s="108"/>
      <c r="I9" s="70"/>
      <c r="J9" s="43"/>
      <c r="K9" s="70"/>
      <c r="L9" s="43"/>
      <c r="M9" s="70"/>
      <c r="N9" s="43"/>
      <c r="O9" s="70"/>
    </row>
    <row r="10" spans="1:16" s="98" customFormat="1" ht="24" customHeight="1">
      <c r="C10" s="280" t="s">
        <v>995</v>
      </c>
      <c r="D10" s="108"/>
      <c r="E10" s="108"/>
      <c r="F10" s="108"/>
      <c r="G10" s="108"/>
      <c r="H10" s="108"/>
      <c r="I10" s="70">
        <v>-27796787</v>
      </c>
      <c r="J10" s="43"/>
      <c r="K10" s="70">
        <v>-18876942.73</v>
      </c>
      <c r="L10" s="43"/>
      <c r="M10" s="70">
        <v>-9646286.4700000007</v>
      </c>
      <c r="N10" s="43"/>
      <c r="O10" s="70">
        <v>-6594490.3799999999</v>
      </c>
    </row>
    <row r="11" spans="1:16" s="98" customFormat="1" ht="24" customHeight="1" thickBot="1">
      <c r="A11" s="108"/>
      <c r="B11" s="108"/>
      <c r="C11" s="281" t="s">
        <v>46</v>
      </c>
      <c r="D11" s="108"/>
      <c r="E11" s="108"/>
      <c r="F11" s="108"/>
      <c r="G11" s="108"/>
      <c r="H11" s="108"/>
      <c r="I11" s="72">
        <f>SUM(I8:I10)</f>
        <v>62780643.290000007</v>
      </c>
      <c r="J11" s="43"/>
      <c r="K11" s="44">
        <f>SUM(K8:K10)</f>
        <v>42240299.189999998</v>
      </c>
      <c r="L11" s="43"/>
      <c r="M11" s="72">
        <f>SUM(M8:M10)</f>
        <v>23520027.369999997</v>
      </c>
      <c r="N11" s="43"/>
      <c r="O11" s="44">
        <f>SUM(O8:O10)</f>
        <v>14829537.830000002</v>
      </c>
    </row>
    <row r="12" spans="1:16" s="98" customFormat="1" ht="24" customHeight="1" thickTop="1">
      <c r="B12" s="108"/>
      <c r="C12" s="108"/>
      <c r="D12" s="108"/>
      <c r="E12" s="108"/>
      <c r="F12" s="108"/>
      <c r="G12" s="108"/>
      <c r="H12" s="108"/>
      <c r="I12" s="132"/>
      <c r="J12" s="43"/>
      <c r="K12" s="40"/>
      <c r="L12" s="43"/>
      <c r="M12" s="132"/>
      <c r="N12" s="43"/>
      <c r="O12" s="40"/>
    </row>
    <row r="13" spans="1:16" s="98" customFormat="1" ht="24" customHeight="1">
      <c r="A13" s="51" t="s">
        <v>368</v>
      </c>
      <c r="D13" s="51"/>
      <c r="E13" s="51"/>
      <c r="F13" s="51"/>
      <c r="G13" s="51"/>
      <c r="H13" s="88"/>
      <c r="I13" s="88"/>
      <c r="J13" s="88"/>
      <c r="K13" s="88"/>
      <c r="L13" s="88"/>
      <c r="M13" s="88"/>
    </row>
    <row r="14" spans="1:16" s="98" customFormat="1" ht="24" customHeight="1">
      <c r="A14" s="51"/>
      <c r="D14" s="51"/>
      <c r="E14" s="51"/>
      <c r="F14" s="51"/>
      <c r="G14" s="51"/>
      <c r="H14" s="88"/>
      <c r="I14" s="88"/>
      <c r="J14" s="88"/>
      <c r="K14" s="88"/>
      <c r="L14" s="88"/>
      <c r="M14" s="88"/>
    </row>
    <row r="15" spans="1:16" s="98" customFormat="1" ht="24" customHeight="1">
      <c r="C15" s="51"/>
      <c r="D15" s="51"/>
      <c r="E15" s="51"/>
      <c r="F15" s="51"/>
      <c r="G15" s="51"/>
      <c r="I15" s="373" t="s">
        <v>38</v>
      </c>
      <c r="J15" s="373"/>
      <c r="K15" s="373"/>
      <c r="L15" s="373"/>
      <c r="M15" s="373"/>
      <c r="N15" s="373"/>
      <c r="O15" s="373"/>
      <c r="P15" s="26"/>
    </row>
    <row r="16" spans="1:16" s="98" customFormat="1" ht="24" customHeight="1">
      <c r="C16" s="51"/>
      <c r="D16" s="51"/>
      <c r="E16" s="51"/>
      <c r="F16" s="51"/>
      <c r="G16" s="51"/>
      <c r="I16" s="378" t="s">
        <v>39</v>
      </c>
      <c r="J16" s="378"/>
      <c r="K16" s="378"/>
      <c r="L16" s="100"/>
      <c r="M16" s="378" t="s">
        <v>40</v>
      </c>
      <c r="N16" s="378"/>
      <c r="O16" s="378"/>
    </row>
    <row r="17" spans="1:15" s="98" customFormat="1" ht="24" customHeight="1">
      <c r="C17" s="51"/>
      <c r="D17" s="51"/>
      <c r="E17" s="51"/>
      <c r="F17" s="51"/>
      <c r="G17" s="51"/>
      <c r="I17" s="110" t="str">
        <f>+I7</f>
        <v>June 30, 2022</v>
      </c>
      <c r="J17" s="123"/>
      <c r="K17" s="110" t="str">
        <f>+K7</f>
        <v>December 31, 2021</v>
      </c>
      <c r="L17" s="109"/>
      <c r="M17" s="110" t="str">
        <f>+I17</f>
        <v>June 30, 2022</v>
      </c>
      <c r="N17" s="123"/>
      <c r="O17" s="110" t="str">
        <f>+K17</f>
        <v>December 31, 2021</v>
      </c>
    </row>
    <row r="18" spans="1:15" s="98" customFormat="1" ht="24" customHeight="1">
      <c r="A18" s="51" t="s">
        <v>161</v>
      </c>
      <c r="B18" s="51"/>
      <c r="C18" s="51"/>
      <c r="I18" s="62">
        <v>30852410.010000002</v>
      </c>
      <c r="J18" s="43"/>
      <c r="K18" s="62">
        <v>20711446.289999999</v>
      </c>
      <c r="L18" s="43"/>
      <c r="M18" s="62">
        <v>10730863.32</v>
      </c>
      <c r="N18" s="43"/>
      <c r="O18" s="62">
        <v>7276807.3200000003</v>
      </c>
    </row>
    <row r="19" spans="1:15" s="98" customFormat="1" ht="24" customHeight="1">
      <c r="A19" s="51" t="s">
        <v>162</v>
      </c>
      <c r="B19" s="51"/>
      <c r="C19" s="51"/>
      <c r="I19" s="136">
        <v>66140751.469999999</v>
      </c>
      <c r="J19" s="43"/>
      <c r="K19" s="136">
        <v>44077744.609999999</v>
      </c>
      <c r="L19" s="43"/>
      <c r="M19" s="136">
        <v>24916263.780000001</v>
      </c>
      <c r="N19" s="43"/>
      <c r="O19" s="136">
        <v>15580406.439999999</v>
      </c>
    </row>
    <row r="20" spans="1:15" s="98" customFormat="1" ht="24" customHeight="1">
      <c r="A20" s="51"/>
      <c r="B20" s="51"/>
      <c r="C20" s="51" t="s">
        <v>45</v>
      </c>
      <c r="I20" s="62">
        <f>SUM(I18:I19)</f>
        <v>96993161.480000004</v>
      </c>
      <c r="J20" s="43"/>
      <c r="K20" s="43">
        <f>SUM(K18:K19)</f>
        <v>64789190.899999999</v>
      </c>
      <c r="L20" s="43"/>
      <c r="M20" s="62">
        <f>SUM(M18:M19)</f>
        <v>35647127.100000001</v>
      </c>
      <c r="N20" s="62"/>
      <c r="O20" s="62">
        <f>SUM(O18:O19)</f>
        <v>22857213.759999998</v>
      </c>
    </row>
    <row r="21" spans="1:15" s="98" customFormat="1" ht="24" customHeight="1">
      <c r="A21" s="51" t="s">
        <v>419</v>
      </c>
      <c r="B21" s="51"/>
      <c r="C21" s="51"/>
      <c r="I21" s="62"/>
      <c r="J21" s="43"/>
      <c r="K21" s="62"/>
      <c r="L21" s="43"/>
      <c r="M21" s="62"/>
      <c r="N21" s="43"/>
      <c r="O21" s="62"/>
    </row>
    <row r="22" spans="1:15" s="98" customFormat="1" ht="24" customHeight="1">
      <c r="A22" s="51" t="s">
        <v>328</v>
      </c>
      <c r="B22" s="51"/>
      <c r="C22" s="51" t="s">
        <v>424</v>
      </c>
      <c r="I22" s="163">
        <v>-6415731.1900000004</v>
      </c>
      <c r="J22" s="43"/>
      <c r="K22" s="163">
        <v>-3671948.98</v>
      </c>
      <c r="L22" s="43"/>
      <c r="M22" s="163">
        <v>-2480813.2599999998</v>
      </c>
      <c r="N22" s="43"/>
      <c r="O22" s="163">
        <v>-1433185.55</v>
      </c>
    </row>
    <row r="23" spans="1:15" s="98" customFormat="1" ht="24" customHeight="1">
      <c r="A23" s="51" t="s">
        <v>163</v>
      </c>
      <c r="B23" s="51"/>
      <c r="C23" s="51"/>
      <c r="I23" s="132"/>
      <c r="J23" s="36"/>
      <c r="K23" s="36"/>
      <c r="L23" s="36"/>
      <c r="M23" s="36"/>
      <c r="N23" s="36"/>
      <c r="O23" s="36"/>
    </row>
    <row r="24" spans="1:15" ht="24" customHeight="1" thickBot="1">
      <c r="A24" s="51" t="s">
        <v>164</v>
      </c>
      <c r="B24" s="51"/>
      <c r="C24" s="51"/>
      <c r="I24" s="180">
        <f>SUM(I20:I22)</f>
        <v>90577430.290000007</v>
      </c>
      <c r="J24" s="43"/>
      <c r="K24" s="180">
        <f>SUM(K20:K22)</f>
        <v>61117241.920000002</v>
      </c>
      <c r="L24" s="43"/>
      <c r="M24" s="180">
        <f>SUM(M20:M22)</f>
        <v>33166313.840000004</v>
      </c>
      <c r="N24" s="62"/>
      <c r="O24" s="180">
        <f>SUM(O20:O22)</f>
        <v>21424028.209999997</v>
      </c>
    </row>
    <row r="25" spans="1:15" ht="24" customHeight="1" thickTop="1">
      <c r="A25" s="51"/>
      <c r="B25" s="51"/>
      <c r="C25" s="51"/>
      <c r="I25" s="132"/>
      <c r="J25" s="43"/>
      <c r="K25" s="132"/>
      <c r="L25" s="43"/>
      <c r="M25" s="132"/>
      <c r="N25" s="62"/>
      <c r="O25" s="132"/>
    </row>
    <row r="26" spans="1:15" s="98" customFormat="1" ht="24" customHeight="1">
      <c r="A26" s="12" t="s">
        <v>1062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6"/>
      <c r="N26" s="52"/>
      <c r="O26" s="106"/>
    </row>
    <row r="27" spans="1:15" s="98" customFormat="1" ht="24" customHeight="1">
      <c r="A27" s="12"/>
      <c r="B27" s="108"/>
      <c r="C27" s="108"/>
      <c r="D27" s="108"/>
      <c r="E27" s="108"/>
      <c r="F27" s="108"/>
      <c r="G27" s="108"/>
      <c r="H27" s="108"/>
      <c r="I27" s="373" t="s">
        <v>38</v>
      </c>
      <c r="J27" s="373"/>
      <c r="K27" s="373"/>
      <c r="L27" s="373"/>
      <c r="M27" s="373"/>
      <c r="N27" s="373"/>
      <c r="O27" s="373"/>
    </row>
    <row r="28" spans="1:15" s="98" customFormat="1" ht="24" customHeight="1">
      <c r="B28" s="108"/>
      <c r="C28" s="108"/>
      <c r="D28" s="108"/>
      <c r="E28" s="108"/>
      <c r="F28" s="108"/>
      <c r="G28" s="211"/>
      <c r="H28" s="83"/>
      <c r="I28" s="373" t="s">
        <v>74</v>
      </c>
      <c r="J28" s="373"/>
      <c r="K28" s="373"/>
      <c r="L28" s="8"/>
      <c r="M28" s="373" t="s">
        <v>154</v>
      </c>
      <c r="N28" s="373"/>
      <c r="O28" s="373"/>
    </row>
    <row r="29" spans="1:15" s="98" customFormat="1" ht="24" customHeight="1">
      <c r="B29" s="108"/>
      <c r="C29" s="382"/>
      <c r="D29" s="382"/>
      <c r="E29" s="382"/>
      <c r="F29" s="382"/>
      <c r="G29" s="83"/>
      <c r="H29" s="83"/>
      <c r="I29" s="111" t="str">
        <f>+I17</f>
        <v>June 30, 2022</v>
      </c>
      <c r="J29" s="109"/>
      <c r="K29" s="111" t="str">
        <f>+K7</f>
        <v>December 31, 2021</v>
      </c>
      <c r="L29" s="8"/>
      <c r="M29" s="111" t="str">
        <f>+I29</f>
        <v>June 30, 2022</v>
      </c>
      <c r="N29" s="14"/>
      <c r="O29" s="111" t="str">
        <f>+K29</f>
        <v>December 31, 2021</v>
      </c>
    </row>
    <row r="30" spans="1:15" s="98" customFormat="1" ht="24" customHeight="1">
      <c r="B30" s="108"/>
      <c r="C30" s="67" t="s">
        <v>1198</v>
      </c>
      <c r="D30" s="67"/>
      <c r="E30" s="67"/>
      <c r="F30" s="108"/>
      <c r="G30" s="83"/>
      <c r="H30" s="67"/>
      <c r="I30" s="132">
        <v>2030500000</v>
      </c>
      <c r="J30" s="52"/>
      <c r="K30" s="132">
        <v>1500000000</v>
      </c>
      <c r="L30" s="84"/>
      <c r="M30" s="132">
        <v>530500000</v>
      </c>
      <c r="N30" s="52"/>
      <c r="O30" s="132">
        <v>0</v>
      </c>
    </row>
    <row r="31" spans="1:15" s="98" customFormat="1" ht="24" customHeight="1">
      <c r="B31" s="108"/>
      <c r="C31" s="67" t="s">
        <v>1193</v>
      </c>
      <c r="D31" s="67"/>
      <c r="E31" s="67"/>
      <c r="F31" s="108"/>
      <c r="G31" s="67"/>
      <c r="H31" s="67"/>
      <c r="I31" s="132"/>
      <c r="J31" s="52"/>
      <c r="K31" s="132"/>
      <c r="L31" s="84"/>
      <c r="M31" s="132"/>
      <c r="N31" s="52"/>
      <c r="O31" s="132"/>
    </row>
    <row r="32" spans="1:15" s="98" customFormat="1" ht="24" customHeight="1">
      <c r="B32" s="108"/>
      <c r="C32" s="67" t="s">
        <v>1194</v>
      </c>
      <c r="D32" s="67"/>
      <c r="E32" s="67"/>
      <c r="F32" s="108"/>
      <c r="G32" s="67"/>
      <c r="H32" s="67"/>
      <c r="I32" s="163">
        <v>-12881156.83</v>
      </c>
      <c r="J32" s="52"/>
      <c r="K32" s="163">
        <v>-9742042.8599999994</v>
      </c>
      <c r="L32" s="84"/>
      <c r="M32" s="163">
        <v>-4984313.7699999996</v>
      </c>
      <c r="N32" s="52"/>
      <c r="O32" s="136">
        <v>0</v>
      </c>
    </row>
    <row r="33" spans="1:15" s="98" customFormat="1" ht="24" customHeight="1">
      <c r="B33" s="108"/>
      <c r="C33" s="67" t="s">
        <v>1195</v>
      </c>
      <c r="D33" s="67"/>
      <c r="E33" s="67"/>
      <c r="F33" s="108"/>
      <c r="G33" s="67"/>
      <c r="H33" s="67"/>
      <c r="I33" s="132">
        <f>SUM(I30:I32)</f>
        <v>2017618843.1700001</v>
      </c>
      <c r="J33" s="52"/>
      <c r="K33" s="132">
        <f>SUM(K30:K32)</f>
        <v>1490257957.1400001</v>
      </c>
      <c r="L33" s="84"/>
      <c r="M33" s="132">
        <f>SUM(M30:M32)</f>
        <v>525515686.23000002</v>
      </c>
      <c r="N33" s="52"/>
      <c r="O33" s="132">
        <f>SUM(O30:O32)</f>
        <v>0</v>
      </c>
    </row>
    <row r="34" spans="1:15" s="98" customFormat="1" ht="24" customHeight="1">
      <c r="B34" s="108"/>
      <c r="C34" s="67" t="s">
        <v>1196</v>
      </c>
      <c r="D34" s="67"/>
      <c r="E34" s="67"/>
      <c r="F34" s="108"/>
      <c r="G34" s="67"/>
      <c r="H34" s="67"/>
      <c r="I34" s="132">
        <v>0</v>
      </c>
      <c r="J34" s="52"/>
      <c r="K34" s="132">
        <v>0</v>
      </c>
      <c r="L34" s="84"/>
      <c r="M34" s="132">
        <v>0</v>
      </c>
      <c r="N34" s="52"/>
      <c r="O34" s="132">
        <v>0</v>
      </c>
    </row>
    <row r="35" spans="1:15" s="98" customFormat="1" ht="24" customHeight="1" thickBot="1">
      <c r="B35" s="108"/>
      <c r="C35" s="67" t="s">
        <v>1197</v>
      </c>
      <c r="D35" s="67"/>
      <c r="E35" s="67"/>
      <c r="F35" s="108"/>
      <c r="G35" s="67"/>
      <c r="H35" s="67"/>
      <c r="I35" s="72">
        <f>SUM(I33:I34)</f>
        <v>2017618843.1700001</v>
      </c>
      <c r="J35" s="52"/>
      <c r="K35" s="72">
        <f>SUM(K33:K34)</f>
        <v>1490257957.1400001</v>
      </c>
      <c r="L35" s="84"/>
      <c r="M35" s="72">
        <f>SUM(M33:M34)</f>
        <v>525515686.23000002</v>
      </c>
      <c r="N35" s="52"/>
      <c r="O35" s="72">
        <f>SUM(O33:O34)</f>
        <v>0</v>
      </c>
    </row>
    <row r="36" spans="1:15" ht="24" customHeight="1" thickTop="1">
      <c r="A36" s="51"/>
      <c r="B36" s="51"/>
      <c r="C36" s="51"/>
      <c r="I36" s="132"/>
      <c r="J36" s="43"/>
      <c r="K36" s="132"/>
      <c r="L36" s="43"/>
      <c r="M36" s="132"/>
      <c r="N36" s="62"/>
      <c r="O36" s="132"/>
    </row>
    <row r="37" spans="1:15" ht="24" customHeight="1">
      <c r="A37" s="51"/>
      <c r="B37" s="51"/>
      <c r="C37" s="51"/>
      <c r="I37" s="132"/>
      <c r="J37" s="43"/>
      <c r="K37" s="132"/>
      <c r="L37" s="43"/>
      <c r="M37" s="132"/>
      <c r="N37" s="62"/>
      <c r="O37" s="132"/>
    </row>
    <row r="38" spans="1:15" ht="24" customHeight="1">
      <c r="A38" s="51"/>
      <c r="B38" s="51"/>
      <c r="C38" s="51"/>
      <c r="I38" s="132"/>
      <c r="J38" s="43"/>
      <c r="K38" s="132"/>
      <c r="L38" s="43"/>
      <c r="M38" s="132"/>
      <c r="N38" s="62"/>
      <c r="O38" s="132"/>
    </row>
    <row r="39" spans="1:15" ht="24" customHeight="1">
      <c r="A39" s="370" t="s">
        <v>301</v>
      </c>
      <c r="B39" s="370"/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370"/>
      <c r="N39" s="370"/>
      <c r="O39" s="370"/>
    </row>
    <row r="40" spans="1:15" ht="24" customHeight="1">
      <c r="A40" s="108"/>
      <c r="B40" s="108"/>
      <c r="C40" s="369" t="s">
        <v>596</v>
      </c>
      <c r="D40" s="369"/>
      <c r="E40" s="369"/>
      <c r="F40" s="369"/>
      <c r="G40" s="369"/>
      <c r="H40" s="369"/>
      <c r="I40" s="369"/>
      <c r="J40" s="369"/>
      <c r="K40" s="369"/>
      <c r="L40" s="369"/>
      <c r="M40" s="369"/>
      <c r="N40" s="108"/>
      <c r="O40" s="108"/>
    </row>
  </sheetData>
  <sheetProtection formatCells="0" formatColumns="0" formatRows="0" insertColumns="0" insertRows="0" insertHyperlinks="0" deleteColumns="0" deleteRows="0" sort="0" autoFilter="0" pivotTables="0"/>
  <mergeCells count="13">
    <mergeCell ref="I27:O27"/>
    <mergeCell ref="A1:O1"/>
    <mergeCell ref="I15:O15"/>
    <mergeCell ref="I16:K16"/>
    <mergeCell ref="M16:O16"/>
    <mergeCell ref="I5:O5"/>
    <mergeCell ref="I6:K6"/>
    <mergeCell ref="M6:O6"/>
    <mergeCell ref="M28:O28"/>
    <mergeCell ref="C29:F29"/>
    <mergeCell ref="I28:K28"/>
    <mergeCell ref="A39:O39"/>
    <mergeCell ref="C40:M40"/>
  </mergeCells>
  <pageMargins left="0.78740157480314965" right="0.39370078740157483" top="0.59055118110236227" bottom="0.39370078740157483" header="0.43307086614173229" footer="0.19685039370078741"/>
  <pageSetup paperSize="9" scale="80" orientation="portrait" r:id="rId1"/>
  <headerFooter alignWithMargins="0">
    <oddHeader>&amp;L&amp;"Angsana New,Regular"&amp;8THAI POLYCONS PUBLIC COMPANY LIMITED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D367A-8B92-41DD-8702-02E484B714E3}">
  <dimension ref="A1:V176"/>
  <sheetViews>
    <sheetView showGridLines="0" showRuler="0" topLeftCell="A10" zoomScaleNormal="100" zoomScaleSheetLayoutView="100" workbookViewId="0">
      <selection activeCell="R55" sqref="R55"/>
    </sheetView>
  </sheetViews>
  <sheetFormatPr defaultColWidth="9" defaultRowHeight="24.9" customHeight="1"/>
  <cols>
    <col min="1" max="2" width="4.09765625" style="98" customWidth="1"/>
    <col min="3" max="3" width="6.5" style="98" customWidth="1"/>
    <col min="4" max="4" width="8.3984375" style="98" customWidth="1"/>
    <col min="5" max="5" width="5.59765625" style="98" customWidth="1"/>
    <col min="6" max="6" width="6.3984375" style="98" customWidth="1"/>
    <col min="7" max="7" width="7.5" style="98" customWidth="1"/>
    <col min="8" max="8" width="0.5" style="98" customWidth="1"/>
    <col min="9" max="9" width="13.59765625" style="98" customWidth="1"/>
    <col min="10" max="10" width="0.5" style="98" customWidth="1"/>
    <col min="11" max="11" width="13.59765625" style="98" customWidth="1"/>
    <col min="12" max="12" width="0.5" style="98" customWidth="1"/>
    <col min="13" max="13" width="13.59765625" style="98" customWidth="1"/>
    <col min="14" max="14" width="0.5" style="98" customWidth="1"/>
    <col min="15" max="15" width="13.59765625" style="98" customWidth="1"/>
    <col min="16" max="16" width="1.69921875" style="98" customWidth="1"/>
    <col min="17" max="17" width="9" style="98"/>
    <col min="18" max="18" width="16.5" style="98" customWidth="1"/>
    <col min="19" max="20" width="9" style="98"/>
    <col min="21" max="21" width="10.69921875" style="98" customWidth="1"/>
    <col min="22" max="22" width="9" style="98"/>
    <col min="23" max="16384" width="9" style="90"/>
  </cols>
  <sheetData>
    <row r="1" spans="1:15" s="98" customFormat="1" ht="26.1" customHeight="1">
      <c r="A1" s="370" t="s">
        <v>291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</row>
    <row r="2" spans="1:15" s="98" customFormat="1" ht="26.1" customHeight="1">
      <c r="A2" s="51"/>
      <c r="B2" s="51"/>
      <c r="D2" s="51"/>
      <c r="E2" s="51"/>
      <c r="F2" s="51"/>
      <c r="G2" s="51"/>
      <c r="H2" s="51"/>
      <c r="I2" s="132"/>
      <c r="J2" s="62"/>
      <c r="K2" s="132"/>
      <c r="L2" s="62"/>
      <c r="M2" s="132"/>
      <c r="N2" s="62"/>
      <c r="O2" s="132"/>
    </row>
    <row r="3" spans="1:15" s="98" customFormat="1" ht="26.1" customHeight="1">
      <c r="A3" s="84" t="s">
        <v>1201</v>
      </c>
      <c r="B3" s="108"/>
      <c r="D3" s="83"/>
      <c r="E3" s="83"/>
      <c r="F3" s="108"/>
      <c r="G3" s="51"/>
      <c r="H3" s="51"/>
      <c r="I3" s="132"/>
      <c r="J3" s="62"/>
      <c r="K3" s="132"/>
      <c r="L3" s="62"/>
      <c r="M3" s="132"/>
      <c r="N3" s="62"/>
      <c r="O3" s="132"/>
    </row>
    <row r="4" spans="1:15" s="98" customFormat="1" ht="26.1" customHeight="1">
      <c r="A4" s="67" t="s">
        <v>1203</v>
      </c>
      <c r="B4" s="108"/>
      <c r="D4" s="67"/>
      <c r="E4" s="67"/>
      <c r="F4" s="108"/>
      <c r="G4" s="51"/>
      <c r="H4" s="51"/>
      <c r="I4" s="132"/>
      <c r="J4" s="62"/>
      <c r="K4" s="132"/>
      <c r="L4" s="62"/>
      <c r="M4" s="132"/>
      <c r="N4" s="62"/>
      <c r="O4" s="132"/>
    </row>
    <row r="5" spans="1:15" s="98" customFormat="1" ht="26.1" customHeight="1">
      <c r="A5" s="67" t="s">
        <v>1202</v>
      </c>
      <c r="B5" s="108"/>
      <c r="D5" s="67"/>
      <c r="E5" s="67"/>
      <c r="F5" s="108"/>
      <c r="G5" s="51"/>
      <c r="H5" s="51"/>
      <c r="I5" s="132"/>
      <c r="J5" s="62"/>
      <c r="K5" s="132"/>
      <c r="L5" s="62"/>
      <c r="M5" s="132"/>
      <c r="N5" s="62"/>
      <c r="O5" s="132"/>
    </row>
    <row r="6" spans="1:15" s="98" customFormat="1" ht="26.1" customHeight="1">
      <c r="B6" s="108"/>
      <c r="C6" s="67" t="s">
        <v>1207</v>
      </c>
      <c r="D6" s="108"/>
      <c r="E6" s="108"/>
      <c r="G6" s="51"/>
      <c r="H6" s="51"/>
      <c r="I6" s="132"/>
      <c r="J6" s="62"/>
      <c r="K6" s="132"/>
      <c r="L6" s="62"/>
      <c r="M6" s="132"/>
      <c r="N6" s="62"/>
      <c r="O6" s="132"/>
    </row>
    <row r="7" spans="1:15" s="98" customFormat="1" ht="26.1" customHeight="1">
      <c r="A7" s="67" t="s">
        <v>1208</v>
      </c>
      <c r="B7" s="108"/>
      <c r="C7" s="67"/>
      <c r="D7" s="108"/>
      <c r="E7" s="108"/>
      <c r="G7" s="51"/>
      <c r="H7" s="51"/>
      <c r="I7" s="132"/>
      <c r="J7" s="62"/>
      <c r="K7" s="132"/>
      <c r="L7" s="62"/>
      <c r="M7" s="132"/>
      <c r="N7" s="62"/>
      <c r="O7" s="132"/>
    </row>
    <row r="8" spans="1:15" s="98" customFormat="1" ht="26.1" customHeight="1">
      <c r="A8" s="67" t="s">
        <v>1206</v>
      </c>
      <c r="B8" s="108"/>
      <c r="C8" s="67"/>
      <c r="D8" s="108"/>
      <c r="E8" s="108"/>
      <c r="G8" s="51"/>
      <c r="H8" s="51"/>
      <c r="I8" s="132"/>
      <c r="J8" s="62"/>
      <c r="K8" s="132"/>
      <c r="L8" s="62"/>
      <c r="M8" s="132"/>
      <c r="N8" s="62"/>
      <c r="O8" s="132"/>
    </row>
    <row r="9" spans="1:15" s="98" customFormat="1" ht="26.1" customHeight="1">
      <c r="A9" s="84" t="s">
        <v>1204</v>
      </c>
      <c r="B9" s="108"/>
      <c r="C9" s="67"/>
      <c r="D9" s="67"/>
      <c r="E9" s="67"/>
      <c r="F9" s="108"/>
      <c r="G9" s="51"/>
      <c r="H9" s="51"/>
      <c r="I9" s="132"/>
      <c r="J9" s="62"/>
      <c r="K9" s="132"/>
      <c r="L9" s="62"/>
      <c r="M9" s="132"/>
      <c r="N9" s="62"/>
      <c r="O9" s="132"/>
    </row>
    <row r="10" spans="1:15" s="98" customFormat="1" ht="26.1" customHeight="1">
      <c r="A10" s="67" t="s">
        <v>1205</v>
      </c>
      <c r="B10" s="108"/>
      <c r="C10" s="67"/>
      <c r="D10" s="67"/>
      <c r="E10" s="67"/>
      <c r="F10" s="108"/>
      <c r="G10" s="51"/>
      <c r="H10" s="51"/>
      <c r="I10" s="132"/>
      <c r="J10" s="62"/>
      <c r="K10" s="132"/>
      <c r="L10" s="62"/>
      <c r="M10" s="132"/>
      <c r="N10" s="62"/>
      <c r="O10" s="132"/>
    </row>
    <row r="11" spans="1:15" s="98" customFormat="1" ht="26.1" customHeight="1">
      <c r="B11" s="108"/>
      <c r="C11" s="67" t="s">
        <v>1210</v>
      </c>
      <c r="D11" s="108"/>
      <c r="E11" s="108"/>
      <c r="G11" s="51"/>
      <c r="H11" s="51"/>
      <c r="I11" s="132"/>
      <c r="J11" s="62"/>
      <c r="K11" s="132"/>
      <c r="L11" s="62"/>
      <c r="M11" s="132"/>
      <c r="N11" s="62"/>
      <c r="O11" s="132"/>
    </row>
    <row r="12" spans="1:15" s="98" customFormat="1" ht="26.1" customHeight="1">
      <c r="A12" s="67" t="s">
        <v>1211</v>
      </c>
      <c r="B12" s="108"/>
      <c r="C12" s="67"/>
      <c r="D12" s="108"/>
      <c r="E12" s="108"/>
      <c r="G12" s="51"/>
      <c r="H12" s="51"/>
      <c r="I12" s="132"/>
      <c r="J12" s="62"/>
      <c r="K12" s="132"/>
      <c r="L12" s="62"/>
      <c r="M12" s="132"/>
      <c r="N12" s="62"/>
      <c r="O12" s="132"/>
    </row>
    <row r="13" spans="1:15" s="98" customFormat="1" ht="26.1" customHeight="1">
      <c r="A13" s="67" t="s">
        <v>1209</v>
      </c>
      <c r="B13" s="108"/>
      <c r="C13" s="67"/>
      <c r="D13" s="108"/>
      <c r="E13" s="108"/>
      <c r="G13" s="51"/>
      <c r="H13" s="51"/>
      <c r="I13" s="132"/>
      <c r="J13" s="62"/>
      <c r="K13" s="132"/>
      <c r="L13" s="62"/>
      <c r="M13" s="132"/>
      <c r="N13" s="62"/>
      <c r="O13" s="132"/>
    </row>
    <row r="14" spans="1:15" s="98" customFormat="1" ht="26.1" customHeight="1">
      <c r="A14" s="51"/>
      <c r="B14" s="51"/>
      <c r="D14" s="51"/>
      <c r="E14" s="51"/>
      <c r="F14" s="51"/>
      <c r="G14" s="51"/>
      <c r="H14" s="51"/>
      <c r="I14" s="132"/>
      <c r="J14" s="62"/>
      <c r="K14" s="132"/>
      <c r="L14" s="62"/>
      <c r="M14" s="132"/>
      <c r="N14" s="62"/>
      <c r="O14" s="132"/>
    </row>
    <row r="15" spans="1:15" s="98" customFormat="1" ht="26.1" customHeight="1">
      <c r="A15" s="219" t="s">
        <v>1191</v>
      </c>
      <c r="B15" s="12" t="s">
        <v>1192</v>
      </c>
      <c r="C15" s="108"/>
      <c r="D15" s="51"/>
      <c r="E15" s="51"/>
      <c r="F15" s="51"/>
      <c r="G15" s="51"/>
      <c r="H15" s="51"/>
      <c r="I15" s="132"/>
      <c r="J15" s="62"/>
      <c r="K15" s="132"/>
      <c r="L15" s="62"/>
      <c r="M15" s="132"/>
      <c r="N15" s="62"/>
      <c r="O15" s="132"/>
    </row>
    <row r="16" spans="1:15" s="98" customFormat="1" ht="26.1" customHeight="1">
      <c r="B16" s="51" t="s">
        <v>1598</v>
      </c>
      <c r="C16" s="108"/>
      <c r="D16" s="51"/>
      <c r="E16" s="51"/>
      <c r="F16" s="51"/>
      <c r="G16" s="51"/>
      <c r="H16" s="51"/>
      <c r="I16" s="132"/>
      <c r="J16" s="62"/>
      <c r="K16" s="132"/>
      <c r="L16" s="62"/>
      <c r="M16" s="132"/>
      <c r="N16" s="62"/>
      <c r="O16" s="132"/>
    </row>
    <row r="17" spans="1:15" s="98" customFormat="1" ht="26.1" customHeight="1">
      <c r="A17" s="51"/>
      <c r="B17" s="51"/>
      <c r="D17" s="51"/>
      <c r="E17" s="51"/>
      <c r="F17" s="51"/>
      <c r="G17" s="51"/>
      <c r="H17" s="51"/>
      <c r="I17" s="132"/>
      <c r="J17" s="62"/>
      <c r="K17" s="132"/>
      <c r="L17" s="62"/>
      <c r="M17" s="132"/>
      <c r="N17" s="62"/>
      <c r="O17" s="132"/>
    </row>
    <row r="18" spans="1:15" s="98" customFormat="1" ht="26.1" customHeight="1">
      <c r="A18" s="51"/>
      <c r="B18" s="51"/>
      <c r="D18" s="51"/>
      <c r="E18" s="51"/>
      <c r="F18" s="51"/>
      <c r="G18" s="51"/>
      <c r="H18" s="51"/>
      <c r="I18" s="373" t="s">
        <v>38</v>
      </c>
      <c r="J18" s="373"/>
      <c r="K18" s="373"/>
      <c r="L18" s="373"/>
      <c r="M18" s="373"/>
      <c r="N18" s="373"/>
      <c r="O18" s="373"/>
    </row>
    <row r="19" spans="1:15" s="98" customFormat="1" ht="26.1" customHeight="1">
      <c r="A19" s="51"/>
      <c r="B19" s="51"/>
      <c r="D19" s="51"/>
      <c r="E19" s="51"/>
      <c r="F19" s="51"/>
      <c r="G19" s="51"/>
      <c r="H19" s="51"/>
      <c r="I19" s="378" t="s">
        <v>156</v>
      </c>
      <c r="J19" s="378"/>
      <c r="K19" s="378"/>
      <c r="L19" s="100"/>
      <c r="M19" s="378" t="s">
        <v>157</v>
      </c>
      <c r="N19" s="378"/>
      <c r="O19" s="378"/>
    </row>
    <row r="20" spans="1:15" s="98" customFormat="1" ht="26.1" customHeight="1">
      <c r="A20" s="51"/>
      <c r="B20" s="51"/>
      <c r="D20" s="51"/>
      <c r="E20" s="51"/>
      <c r="F20" s="51"/>
      <c r="G20" s="51"/>
      <c r="H20" s="51"/>
      <c r="I20" s="286" t="str">
        <f>+'P31'!H21</f>
        <v>June 30, 2022</v>
      </c>
      <c r="J20" s="123"/>
      <c r="K20" s="286" t="str">
        <f>+'P31'!J21</f>
        <v>December 31, 2021</v>
      </c>
      <c r="L20" s="109"/>
      <c r="M20" s="110" t="str">
        <f>+I20</f>
        <v>June 30, 2022</v>
      </c>
      <c r="N20" s="123"/>
      <c r="O20" s="110" t="str">
        <f>+K20</f>
        <v>December 31, 2021</v>
      </c>
    </row>
    <row r="21" spans="1:15" s="98" customFormat="1" ht="26.1" customHeight="1">
      <c r="A21" s="51"/>
      <c r="B21" s="51" t="s">
        <v>997</v>
      </c>
      <c r="C21" s="94"/>
      <c r="D21" s="94"/>
      <c r="E21" s="51"/>
      <c r="F21" s="51"/>
      <c r="G21" s="51"/>
      <c r="H21" s="51"/>
    </row>
    <row r="22" spans="1:15" s="98" customFormat="1" ht="26.1" customHeight="1">
      <c r="A22" s="51"/>
      <c r="B22" s="67" t="s">
        <v>1150</v>
      </c>
      <c r="C22" s="51"/>
      <c r="D22" s="94"/>
      <c r="E22" s="51"/>
      <c r="F22" s="51"/>
      <c r="G22" s="51"/>
      <c r="H22" s="51"/>
      <c r="I22" s="132">
        <v>44355488</v>
      </c>
      <c r="J22" s="31"/>
      <c r="K22" s="132">
        <v>40025985</v>
      </c>
      <c r="L22" s="67"/>
      <c r="M22" s="132">
        <v>30303284</v>
      </c>
      <c r="N22" s="73"/>
      <c r="O22" s="132">
        <v>28205929</v>
      </c>
    </row>
    <row r="23" spans="1:15" s="98" customFormat="1" ht="26.1" customHeight="1">
      <c r="A23" s="51"/>
      <c r="B23" s="51" t="s">
        <v>998</v>
      </c>
      <c r="C23" s="94"/>
      <c r="D23" s="94"/>
      <c r="E23" s="51"/>
      <c r="F23" s="51"/>
      <c r="G23" s="51"/>
      <c r="H23" s="51"/>
      <c r="I23" s="132">
        <v>3145866.04</v>
      </c>
      <c r="J23" s="67"/>
      <c r="K23" s="132">
        <v>6559943</v>
      </c>
      <c r="L23" s="67"/>
      <c r="M23" s="132">
        <v>2032655.54</v>
      </c>
      <c r="N23" s="67"/>
      <c r="O23" s="132">
        <v>4327795</v>
      </c>
    </row>
    <row r="24" spans="1:15" s="98" customFormat="1" ht="26.1" customHeight="1">
      <c r="A24" s="51"/>
      <c r="B24" s="51" t="s">
        <v>1299</v>
      </c>
      <c r="C24" s="94"/>
      <c r="D24" s="94"/>
      <c r="E24" s="51"/>
      <c r="F24" s="51"/>
      <c r="G24" s="51"/>
      <c r="H24" s="51"/>
      <c r="I24" s="132">
        <v>0</v>
      </c>
      <c r="J24" s="67"/>
      <c r="K24" s="132">
        <v>0</v>
      </c>
      <c r="L24" s="67"/>
      <c r="M24" s="132">
        <v>0</v>
      </c>
      <c r="N24" s="67"/>
      <c r="O24" s="132">
        <v>0</v>
      </c>
    </row>
    <row r="25" spans="1:15" s="98" customFormat="1" ht="26.1" customHeight="1">
      <c r="A25" s="51"/>
      <c r="B25" s="51" t="s">
        <v>999</v>
      </c>
      <c r="C25" s="94"/>
      <c r="D25" s="94"/>
      <c r="E25" s="51"/>
      <c r="F25" s="51"/>
      <c r="G25" s="51"/>
      <c r="H25" s="51"/>
      <c r="I25" s="132">
        <v>0</v>
      </c>
      <c r="J25" s="67"/>
      <c r="K25" s="132">
        <v>0</v>
      </c>
      <c r="L25" s="67"/>
      <c r="M25" s="132">
        <v>0</v>
      </c>
      <c r="N25" s="67"/>
      <c r="O25" s="132">
        <v>0</v>
      </c>
    </row>
    <row r="26" spans="1:15" s="98" customFormat="1" ht="26.1" customHeight="1">
      <c r="A26" s="51"/>
      <c r="B26" s="51" t="s">
        <v>1000</v>
      </c>
      <c r="C26" s="94"/>
      <c r="D26" s="94"/>
      <c r="E26" s="51"/>
      <c r="F26" s="51"/>
      <c r="G26" s="51"/>
      <c r="H26" s="51"/>
      <c r="I26" s="132">
        <v>0</v>
      </c>
      <c r="J26" s="162"/>
      <c r="K26" s="132">
        <v>0</v>
      </c>
      <c r="L26" s="67"/>
      <c r="M26" s="132">
        <v>0</v>
      </c>
      <c r="N26" s="67"/>
      <c r="O26" s="132">
        <v>0</v>
      </c>
    </row>
    <row r="27" spans="1:15" s="98" customFormat="1" ht="26.1" customHeight="1">
      <c r="A27" s="51"/>
      <c r="B27" s="51" t="s">
        <v>1001</v>
      </c>
      <c r="C27" s="94"/>
      <c r="D27" s="94"/>
      <c r="E27" s="51"/>
      <c r="F27" s="51"/>
      <c r="G27" s="51"/>
      <c r="H27" s="51"/>
      <c r="I27" s="136">
        <v>0</v>
      </c>
      <c r="J27" s="74"/>
      <c r="K27" s="163">
        <v>-2230440</v>
      </c>
      <c r="L27" s="67"/>
      <c r="M27" s="136">
        <v>0</v>
      </c>
      <c r="N27" s="162"/>
      <c r="O27" s="163">
        <v>-2230440</v>
      </c>
    </row>
    <row r="28" spans="1:15" s="98" customFormat="1" ht="26.1" customHeight="1">
      <c r="A28" s="51"/>
      <c r="B28" s="51" t="s">
        <v>1002</v>
      </c>
      <c r="C28" s="108"/>
      <c r="D28" s="108"/>
      <c r="E28" s="51"/>
      <c r="F28" s="51"/>
      <c r="G28" s="51"/>
      <c r="H28" s="51"/>
      <c r="I28" s="159"/>
      <c r="J28" s="74"/>
      <c r="K28" s="124"/>
      <c r="L28" s="67"/>
      <c r="M28" s="159"/>
      <c r="N28" s="162"/>
      <c r="O28" s="124"/>
    </row>
    <row r="29" spans="1:15" s="98" customFormat="1" ht="26.1" customHeight="1" thickBot="1">
      <c r="A29" s="51"/>
      <c r="B29" s="67" t="s">
        <v>1151</v>
      </c>
      <c r="C29" s="51"/>
      <c r="D29" s="94"/>
      <c r="E29" s="51"/>
      <c r="F29" s="51"/>
      <c r="G29" s="51"/>
      <c r="H29" s="51"/>
      <c r="I29" s="180">
        <f>SUM(I22:I28)</f>
        <v>47501354.039999999</v>
      </c>
      <c r="J29" s="62"/>
      <c r="K29" s="180">
        <f>SUM(K22:K28)</f>
        <v>44355488</v>
      </c>
      <c r="L29" s="62"/>
      <c r="M29" s="180">
        <f>SUM(M22:M28)</f>
        <v>32335939.539999999</v>
      </c>
      <c r="N29" s="62"/>
      <c r="O29" s="180">
        <f>SUM(O22:O28)</f>
        <v>30303284</v>
      </c>
    </row>
    <row r="30" spans="1:15" s="98" customFormat="1" ht="26.1" customHeight="1" thickTop="1">
      <c r="A30" s="51"/>
      <c r="E30" s="51"/>
      <c r="F30" s="51"/>
      <c r="G30" s="51"/>
      <c r="H30" s="51"/>
      <c r="I30" s="132"/>
      <c r="J30" s="62"/>
      <c r="K30" s="132"/>
      <c r="L30" s="62"/>
      <c r="M30" s="132"/>
      <c r="N30" s="62"/>
      <c r="O30" s="132"/>
    </row>
    <row r="31" spans="1:15" s="98" customFormat="1" ht="26.1" customHeight="1">
      <c r="A31" s="51"/>
      <c r="D31" s="61"/>
      <c r="E31"/>
      <c r="F31" s="51"/>
      <c r="H31" s="67"/>
      <c r="I31" s="67"/>
      <c r="J31" s="51"/>
      <c r="K31" s="51"/>
      <c r="L31" s="51"/>
      <c r="M31" s="51"/>
      <c r="N31" s="51"/>
      <c r="O31" s="51"/>
    </row>
    <row r="32" spans="1:15" s="98" customFormat="1" ht="26.1" customHeight="1">
      <c r="A32" s="51"/>
      <c r="B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</row>
    <row r="33" spans="1:15" s="98" customFormat="1" ht="26.1" customHeight="1">
      <c r="A33" s="370" t="s">
        <v>301</v>
      </c>
      <c r="B33" s="370"/>
      <c r="C33" s="370"/>
      <c r="D33" s="370"/>
      <c r="E33" s="370"/>
      <c r="F33" s="370"/>
      <c r="G33" s="370"/>
      <c r="H33" s="370"/>
      <c r="I33" s="370"/>
      <c r="J33" s="370"/>
      <c r="K33" s="370"/>
      <c r="L33" s="370"/>
      <c r="M33" s="370"/>
      <c r="N33" s="370"/>
      <c r="O33" s="370"/>
    </row>
    <row r="34" spans="1:15" s="98" customFormat="1" ht="26.1" customHeight="1">
      <c r="A34" s="108"/>
      <c r="B34" s="108"/>
      <c r="C34" s="369" t="s">
        <v>685</v>
      </c>
      <c r="D34" s="369"/>
      <c r="E34" s="369"/>
      <c r="F34" s="369"/>
      <c r="G34" s="369"/>
      <c r="H34" s="369"/>
      <c r="I34" s="369"/>
      <c r="J34" s="369"/>
      <c r="K34" s="369"/>
      <c r="L34" s="369"/>
      <c r="M34" s="369"/>
      <c r="N34" s="108"/>
      <c r="O34" s="108"/>
    </row>
    <row r="35" spans="1:15" s="98" customFormat="1" ht="24" customHeight="1">
      <c r="A35" s="370" t="s">
        <v>283</v>
      </c>
      <c r="B35" s="370"/>
      <c r="C35" s="370"/>
      <c r="D35" s="370"/>
      <c r="E35" s="370"/>
      <c r="F35" s="370"/>
      <c r="G35" s="370"/>
      <c r="H35" s="370"/>
      <c r="I35" s="370"/>
      <c r="J35" s="370"/>
      <c r="K35" s="370"/>
      <c r="L35" s="370"/>
      <c r="M35" s="370"/>
      <c r="N35" s="370"/>
      <c r="O35" s="370"/>
    </row>
    <row r="36" spans="1:15" s="98" customFormat="1" ht="24" customHeight="1">
      <c r="B36" s="61"/>
      <c r="C36" s="61"/>
      <c r="D36" s="67"/>
      <c r="H36" s="93"/>
      <c r="I36" s="93"/>
      <c r="J36" s="93"/>
      <c r="K36" s="93"/>
      <c r="L36" s="51"/>
      <c r="M36" s="51"/>
      <c r="N36" s="51"/>
      <c r="O36" s="51"/>
    </row>
    <row r="37" spans="1:15" s="98" customFormat="1" ht="24" customHeight="1">
      <c r="A37" s="220" t="s">
        <v>996</v>
      </c>
      <c r="B37" s="95" t="s">
        <v>676</v>
      </c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</row>
    <row r="38" spans="1:15" s="98" customFormat="1" ht="24" customHeight="1">
      <c r="A38" s="51"/>
      <c r="B38" s="51"/>
      <c r="D38" s="51"/>
      <c r="E38" s="51"/>
      <c r="F38" s="51"/>
      <c r="G38" s="51"/>
      <c r="H38" s="51"/>
      <c r="I38" s="51"/>
      <c r="J38" s="51"/>
      <c r="K38" s="51"/>
      <c r="L38" s="51"/>
      <c r="M38" s="384" t="s">
        <v>38</v>
      </c>
      <c r="N38" s="384"/>
      <c r="O38" s="384"/>
    </row>
    <row r="39" spans="1:15" s="98" customFormat="1" ht="24" customHeight="1">
      <c r="A39" s="51"/>
      <c r="B39" s="51"/>
      <c r="D39" s="51"/>
      <c r="E39" s="51"/>
      <c r="F39" s="51"/>
      <c r="G39" s="51"/>
      <c r="H39" s="51"/>
      <c r="I39" s="51"/>
      <c r="J39" s="51"/>
      <c r="K39" s="51"/>
      <c r="L39" s="51"/>
      <c r="M39" s="383" t="str">
        <f>+M114</f>
        <v>Separate financial statements</v>
      </c>
      <c r="N39" s="383"/>
      <c r="O39" s="383"/>
    </row>
    <row r="40" spans="1:15" s="98" customFormat="1" ht="24" customHeight="1">
      <c r="A40" s="51"/>
      <c r="B40" s="51"/>
      <c r="D40" s="51"/>
      <c r="E40" s="51"/>
      <c r="F40" s="51"/>
      <c r="G40" s="51"/>
      <c r="H40" s="51"/>
      <c r="I40" s="51"/>
      <c r="J40" s="51"/>
      <c r="K40" s="51"/>
      <c r="L40" s="51"/>
      <c r="M40" s="307" t="str">
        <f>+M20</f>
        <v>June 30, 2022</v>
      </c>
      <c r="N40" s="306"/>
      <c r="O40" s="307" t="str">
        <f>+'P38'!K17</f>
        <v>December 31, 2021</v>
      </c>
    </row>
    <row r="41" spans="1:15" s="98" customFormat="1" ht="24" customHeight="1">
      <c r="B41" s="175" t="s">
        <v>540</v>
      </c>
      <c r="D41" s="306"/>
      <c r="E41" s="306"/>
      <c r="F41" s="51"/>
      <c r="G41" s="51"/>
      <c r="H41" s="51"/>
      <c r="I41" s="51"/>
      <c r="J41" s="51"/>
      <c r="K41" s="51"/>
      <c r="L41" s="51"/>
      <c r="M41" s="62">
        <v>5793399.4199999999</v>
      </c>
      <c r="N41" s="62"/>
      <c r="O41" s="62">
        <v>7533399.4199999999</v>
      </c>
    </row>
    <row r="42" spans="1:15" s="98" customFormat="1" ht="24" customHeight="1">
      <c r="B42" s="175" t="s">
        <v>464</v>
      </c>
      <c r="D42" s="306"/>
      <c r="E42" s="306"/>
      <c r="F42" s="51"/>
      <c r="G42" s="51"/>
      <c r="H42" s="51"/>
      <c r="I42" s="51"/>
      <c r="J42" s="51"/>
      <c r="K42" s="51"/>
      <c r="L42" s="51"/>
      <c r="M42" s="163">
        <v>-3480000</v>
      </c>
      <c r="N42" s="62"/>
      <c r="O42" s="163">
        <v>-3480000</v>
      </c>
    </row>
    <row r="43" spans="1:15" s="98" customFormat="1" ht="24" customHeight="1" thickBot="1">
      <c r="B43" s="175" t="s">
        <v>554</v>
      </c>
      <c r="D43" s="306"/>
      <c r="E43" s="306"/>
      <c r="F43" s="51"/>
      <c r="G43" s="51"/>
      <c r="H43" s="51"/>
      <c r="I43" s="51"/>
      <c r="J43" s="51"/>
      <c r="K43" s="51"/>
      <c r="L43" s="51"/>
      <c r="M43" s="174">
        <f>SUM(M41:M42)</f>
        <v>2313399.42</v>
      </c>
      <c r="N43" s="155"/>
      <c r="O43" s="174">
        <f>SUM(O41:O42)</f>
        <v>4053399.42</v>
      </c>
    </row>
    <row r="44" spans="1:15" s="98" customFormat="1" ht="24" customHeight="1" thickTop="1">
      <c r="A44" s="220" t="s">
        <v>675</v>
      </c>
      <c r="B44" s="95" t="s">
        <v>678</v>
      </c>
      <c r="C44" s="95"/>
      <c r="D44" s="95"/>
      <c r="E44" s="95"/>
      <c r="F44" s="51"/>
      <c r="G44" s="51"/>
      <c r="H44" s="51"/>
      <c r="I44" s="51"/>
      <c r="J44" s="51"/>
      <c r="K44" s="51"/>
      <c r="L44" s="51"/>
      <c r="M44" s="159"/>
      <c r="N44" s="155"/>
      <c r="O44" s="159"/>
    </row>
    <row r="45" spans="1:15" s="98" customFormat="1" ht="24" customHeight="1">
      <c r="A45" s="220"/>
      <c r="B45" s="216" t="s">
        <v>1063</v>
      </c>
      <c r="C45" s="51" t="s">
        <v>1359</v>
      </c>
      <c r="D45" s="95"/>
      <c r="E45" s="95"/>
      <c r="F45" s="51"/>
      <c r="G45" s="51"/>
      <c r="H45" s="51"/>
      <c r="I45" s="51"/>
      <c r="J45" s="51"/>
      <c r="K45" s="51"/>
      <c r="L45" s="51"/>
      <c r="M45" s="159"/>
      <c r="N45" s="155"/>
      <c r="O45" s="159"/>
    </row>
    <row r="46" spans="1:15" s="98" customFormat="1" ht="24" customHeight="1">
      <c r="A46" s="220"/>
      <c r="B46" s="216"/>
      <c r="C46" s="144" t="s">
        <v>1064</v>
      </c>
      <c r="D46" s="61" t="s">
        <v>1551</v>
      </c>
      <c r="E46" s="95"/>
      <c r="F46" s="51"/>
      <c r="G46" s="51"/>
      <c r="H46" s="51"/>
      <c r="I46" s="51"/>
      <c r="J46" s="51"/>
      <c r="K46" s="51"/>
      <c r="L46" s="51"/>
      <c r="M46" s="159"/>
      <c r="N46" s="155"/>
      <c r="O46" s="159"/>
    </row>
    <row r="47" spans="1:15" s="98" customFormat="1" ht="24" customHeight="1">
      <c r="A47" s="220"/>
      <c r="B47" s="216"/>
      <c r="C47" s="144"/>
      <c r="D47" s="61" t="s">
        <v>1550</v>
      </c>
      <c r="E47" s="95"/>
      <c r="F47" s="51"/>
      <c r="G47" s="51"/>
      <c r="H47" s="51"/>
      <c r="I47" s="51"/>
      <c r="J47" s="51"/>
      <c r="K47" s="51"/>
      <c r="L47" s="51"/>
      <c r="M47" s="159"/>
      <c r="N47" s="155"/>
      <c r="O47" s="159"/>
    </row>
    <row r="48" spans="1:15" s="98" customFormat="1" ht="24" customHeight="1">
      <c r="A48" s="220"/>
      <c r="B48" s="216"/>
      <c r="C48" s="144"/>
      <c r="D48" s="61" t="s">
        <v>1549</v>
      </c>
      <c r="E48" s="95"/>
      <c r="F48" s="51"/>
      <c r="G48" s="51"/>
      <c r="H48" s="51"/>
      <c r="I48" s="51"/>
      <c r="J48" s="51"/>
      <c r="K48" s="51"/>
      <c r="L48" s="51"/>
      <c r="M48" s="159"/>
      <c r="N48" s="155"/>
      <c r="O48" s="159"/>
    </row>
    <row r="49" spans="1:15" s="98" customFormat="1" ht="24" customHeight="1">
      <c r="A49" s="220"/>
      <c r="B49" s="216"/>
      <c r="C49" s="51"/>
      <c r="D49" s="61" t="s">
        <v>1548</v>
      </c>
      <c r="E49" s="95"/>
      <c r="F49" s="51"/>
      <c r="G49" s="51"/>
      <c r="H49" s="51"/>
      <c r="I49" s="51"/>
      <c r="J49" s="51"/>
      <c r="K49" s="51"/>
      <c r="L49" s="51"/>
      <c r="M49" s="159"/>
      <c r="N49" s="155"/>
      <c r="O49" s="159"/>
    </row>
    <row r="50" spans="1:15" s="98" customFormat="1" ht="24" customHeight="1">
      <c r="A50" s="220"/>
      <c r="B50" s="95"/>
      <c r="C50" s="95"/>
      <c r="D50" s="61" t="s">
        <v>1567</v>
      </c>
      <c r="E50" s="95"/>
      <c r="F50" s="51"/>
      <c r="G50" s="51"/>
      <c r="H50" s="51"/>
      <c r="I50" s="51"/>
      <c r="J50" s="51"/>
      <c r="K50" s="51"/>
      <c r="L50" s="51"/>
      <c r="M50" s="159"/>
      <c r="N50" s="155"/>
      <c r="O50" s="159"/>
    </row>
    <row r="51" spans="1:15" s="98" customFormat="1" ht="24" customHeight="1">
      <c r="A51" s="220"/>
      <c r="B51" s="95"/>
      <c r="C51" s="95"/>
      <c r="D51" s="61" t="s">
        <v>1547</v>
      </c>
      <c r="E51" s="95"/>
      <c r="F51" s="51"/>
      <c r="G51" s="51"/>
      <c r="H51" s="51"/>
      <c r="I51" s="51"/>
      <c r="J51" s="51"/>
      <c r="K51" s="51"/>
      <c r="L51" s="51"/>
      <c r="M51" s="159"/>
      <c r="N51" s="155"/>
      <c r="O51" s="159"/>
    </row>
    <row r="52" spans="1:15" s="98" customFormat="1" ht="24" customHeight="1">
      <c r="B52" s="216" t="s">
        <v>1065</v>
      </c>
      <c r="C52" s="51" t="s">
        <v>679</v>
      </c>
      <c r="D52" s="95"/>
      <c r="E52" s="95"/>
      <c r="F52" s="51"/>
      <c r="G52" s="51"/>
      <c r="H52" s="51"/>
      <c r="I52" s="51"/>
      <c r="J52" s="51"/>
      <c r="K52" s="51"/>
      <c r="L52" s="51"/>
      <c r="M52" s="159"/>
      <c r="N52" s="155"/>
      <c r="O52" s="159"/>
    </row>
    <row r="53" spans="1:15" s="98" customFormat="1" ht="24" customHeight="1">
      <c r="B53" s="95"/>
      <c r="C53" s="144" t="s">
        <v>1360</v>
      </c>
      <c r="D53" s="61" t="s">
        <v>1384</v>
      </c>
      <c r="E53" s="51"/>
      <c r="F53" s="51"/>
      <c r="G53" s="51"/>
      <c r="H53" s="51"/>
      <c r="I53" s="51"/>
      <c r="J53" s="51"/>
      <c r="K53" s="51"/>
      <c r="L53" s="51"/>
      <c r="M53" s="159"/>
      <c r="N53" s="155"/>
      <c r="O53" s="159"/>
    </row>
    <row r="54" spans="1:15" s="98" customFormat="1" ht="24" customHeight="1">
      <c r="B54" s="95"/>
      <c r="C54" s="305"/>
      <c r="D54" s="61" t="s">
        <v>1385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</row>
    <row r="55" spans="1:15" s="98" customFormat="1" ht="24" customHeight="1">
      <c r="B55" s="51"/>
      <c r="C55" s="305"/>
      <c r="D55" s="236" t="s">
        <v>1379</v>
      </c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</row>
    <row r="56" spans="1:15" s="98" customFormat="1" ht="24" customHeight="1">
      <c r="A56" s="51"/>
      <c r="B56" s="221" t="s">
        <v>1066</v>
      </c>
      <c r="C56" s="51" t="s">
        <v>680</v>
      </c>
      <c r="D56" s="61"/>
      <c r="E56" s="216"/>
      <c r="G56" s="51"/>
      <c r="H56" s="51"/>
      <c r="I56" s="51"/>
      <c r="J56" s="51"/>
      <c r="K56" s="51"/>
      <c r="L56" s="51"/>
      <c r="M56" s="51"/>
      <c r="N56" s="51"/>
      <c r="O56" s="51"/>
    </row>
    <row r="57" spans="1:15" s="98" customFormat="1" ht="24" customHeight="1">
      <c r="A57" s="51"/>
      <c r="C57" s="221" t="s">
        <v>1067</v>
      </c>
      <c r="D57" s="61" t="s">
        <v>1382</v>
      </c>
      <c r="E57" s="51"/>
      <c r="G57" s="51"/>
      <c r="H57" s="51"/>
      <c r="I57" s="51"/>
      <c r="J57" s="51"/>
      <c r="K57" s="51"/>
      <c r="L57" s="51"/>
      <c r="M57" s="51"/>
      <c r="N57" s="51"/>
      <c r="O57" s="51"/>
    </row>
    <row r="58" spans="1:15" s="98" customFormat="1" ht="24" customHeight="1">
      <c r="A58" s="51"/>
      <c r="C58" s="61"/>
      <c r="D58" s="61" t="s">
        <v>1383</v>
      </c>
      <c r="E58" s="51"/>
      <c r="G58" s="51"/>
      <c r="H58" s="51"/>
      <c r="I58" s="51"/>
      <c r="J58" s="51"/>
      <c r="K58" s="51"/>
      <c r="L58" s="51"/>
      <c r="M58" s="51"/>
      <c r="N58" s="51"/>
      <c r="O58" s="51"/>
    </row>
    <row r="59" spans="1:15" s="98" customFormat="1" ht="24" customHeight="1">
      <c r="A59" s="51"/>
      <c r="C59" s="61"/>
      <c r="D59" s="236" t="s">
        <v>1379</v>
      </c>
      <c r="G59" s="51"/>
      <c r="H59" s="51"/>
      <c r="I59" s="51"/>
      <c r="J59" s="51"/>
      <c r="K59" s="51"/>
      <c r="L59" s="51"/>
      <c r="M59" s="51"/>
      <c r="N59" s="51"/>
      <c r="O59" s="51"/>
    </row>
    <row r="60" spans="1:15" s="98" customFormat="1" ht="24" customHeight="1">
      <c r="A60" s="51"/>
      <c r="C60" s="221" t="s">
        <v>1361</v>
      </c>
      <c r="D60" s="61" t="s">
        <v>1381</v>
      </c>
      <c r="G60" s="51"/>
      <c r="H60" s="51"/>
      <c r="I60" s="51"/>
      <c r="J60" s="51"/>
      <c r="K60" s="51"/>
      <c r="L60" s="51"/>
      <c r="M60" s="51"/>
      <c r="N60" s="51"/>
      <c r="O60" s="51"/>
    </row>
    <row r="61" spans="1:15" s="98" customFormat="1" ht="24" customHeight="1">
      <c r="A61" s="51"/>
      <c r="C61" s="61"/>
      <c r="D61" s="61" t="s">
        <v>1380</v>
      </c>
      <c r="G61" s="51"/>
      <c r="H61" s="51"/>
      <c r="I61" s="51"/>
      <c r="J61" s="51"/>
      <c r="K61" s="51"/>
      <c r="L61" s="51"/>
      <c r="M61" s="51"/>
      <c r="N61" s="51"/>
      <c r="O61" s="51"/>
    </row>
    <row r="62" spans="1:15" s="98" customFormat="1" ht="24" customHeight="1">
      <c r="B62" s="221" t="s">
        <v>1068</v>
      </c>
      <c r="C62" s="67" t="s">
        <v>681</v>
      </c>
      <c r="E62" s="51"/>
      <c r="G62" s="51"/>
      <c r="H62" s="51"/>
      <c r="I62" s="51"/>
      <c r="J62" s="51"/>
      <c r="K62" s="51"/>
      <c r="L62" s="51"/>
      <c r="M62" s="51"/>
      <c r="N62" s="51"/>
      <c r="O62" s="51"/>
    </row>
    <row r="63" spans="1:15" s="98" customFormat="1" ht="24" customHeight="1">
      <c r="C63" s="221" t="s">
        <v>1362</v>
      </c>
      <c r="D63" s="61" t="s">
        <v>1386</v>
      </c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</row>
    <row r="64" spans="1:15" s="98" customFormat="1" ht="24" customHeight="1">
      <c r="D64" s="61" t="s">
        <v>1387</v>
      </c>
      <c r="E64" s="51"/>
      <c r="F64" s="67"/>
      <c r="H64" s="67"/>
      <c r="I64" s="67"/>
      <c r="J64" s="51"/>
      <c r="K64" s="51"/>
      <c r="L64" s="51"/>
      <c r="M64" s="51"/>
      <c r="N64" s="51"/>
      <c r="O64" s="51"/>
    </row>
    <row r="65" spans="1:15" s="98" customFormat="1" ht="24" customHeight="1">
      <c r="A65" s="51"/>
      <c r="D65" s="61" t="s">
        <v>1388</v>
      </c>
      <c r="E65" s="51"/>
      <c r="F65" s="67"/>
      <c r="H65" s="67"/>
      <c r="I65" s="67"/>
      <c r="J65" s="51"/>
      <c r="K65" s="51"/>
      <c r="L65" s="51"/>
      <c r="M65" s="51"/>
      <c r="N65" s="51"/>
      <c r="O65" s="51"/>
    </row>
    <row r="66" spans="1:15" s="98" customFormat="1" ht="24" customHeight="1">
      <c r="A66" s="51"/>
      <c r="D66" s="61" t="s">
        <v>1029</v>
      </c>
      <c r="E66" s="51"/>
      <c r="F66" s="67"/>
      <c r="H66" s="67"/>
      <c r="I66" s="67"/>
      <c r="J66" s="51"/>
      <c r="K66" s="51"/>
      <c r="L66" s="51"/>
      <c r="M66" s="51"/>
      <c r="N66" s="51"/>
      <c r="O66" s="51"/>
    </row>
    <row r="67" spans="1:15" s="98" customFormat="1" ht="24" customHeight="1">
      <c r="A67" s="51"/>
      <c r="B67" s="51"/>
      <c r="C67" s="175"/>
      <c r="D67" s="306"/>
      <c r="E67" s="306"/>
      <c r="F67" s="51"/>
      <c r="G67" s="51"/>
      <c r="H67" s="51"/>
      <c r="I67" s="51"/>
      <c r="J67" s="51"/>
      <c r="K67" s="51"/>
      <c r="L67" s="51"/>
      <c r="M67" s="159"/>
      <c r="N67" s="155"/>
      <c r="O67" s="159"/>
    </row>
    <row r="68" spans="1:15" s="98" customFormat="1" ht="24" customHeight="1">
      <c r="A68" s="51"/>
      <c r="B68" s="51"/>
      <c r="C68" s="175"/>
      <c r="D68" s="360"/>
      <c r="E68" s="360"/>
      <c r="F68" s="51"/>
      <c r="G68" s="51"/>
      <c r="H68" s="51"/>
      <c r="I68" s="51"/>
      <c r="J68" s="51"/>
      <c r="K68" s="51"/>
      <c r="L68" s="51"/>
      <c r="M68" s="159"/>
      <c r="N68" s="155"/>
      <c r="O68" s="159"/>
    </row>
    <row r="69" spans="1:15" s="98" customFormat="1" ht="24" customHeight="1">
      <c r="A69" s="51"/>
      <c r="B69" s="61"/>
      <c r="C69" s="51"/>
      <c r="D69" s="51"/>
      <c r="E69" s="51"/>
      <c r="F69" s="51"/>
      <c r="I69" s="305"/>
      <c r="J69" s="305"/>
      <c r="K69" s="55"/>
      <c r="L69" s="67"/>
      <c r="M69" s="305"/>
      <c r="N69" s="305"/>
      <c r="O69" s="55"/>
    </row>
    <row r="70" spans="1:15" s="98" customFormat="1" ht="24" customHeight="1">
      <c r="A70" s="370" t="s">
        <v>301</v>
      </c>
      <c r="B70" s="370"/>
      <c r="C70" s="370"/>
      <c r="D70" s="370"/>
      <c r="E70" s="370"/>
      <c r="F70" s="370"/>
      <c r="G70" s="370"/>
      <c r="H70" s="370"/>
      <c r="I70" s="370"/>
      <c r="J70" s="370"/>
      <c r="K70" s="370"/>
      <c r="L70" s="370"/>
      <c r="M70" s="370"/>
      <c r="N70" s="370"/>
      <c r="O70" s="370"/>
    </row>
    <row r="71" spans="1:15" s="98" customFormat="1" ht="24" customHeight="1">
      <c r="A71" s="305"/>
      <c r="B71" s="305"/>
      <c r="C71" s="369" t="str">
        <f>+C34</f>
        <v xml:space="preserve">                               (                                                                                                                       )           </v>
      </c>
      <c r="D71" s="369"/>
      <c r="E71" s="369"/>
      <c r="F71" s="369"/>
      <c r="G71" s="369"/>
      <c r="H71" s="369"/>
      <c r="I71" s="369"/>
      <c r="J71" s="369"/>
      <c r="K71" s="369"/>
      <c r="L71" s="369"/>
      <c r="M71" s="369"/>
      <c r="N71" s="305"/>
      <c r="O71" s="305"/>
    </row>
    <row r="72" spans="1:15" s="98" customFormat="1" ht="26.1" customHeight="1">
      <c r="A72" s="370" t="s">
        <v>288</v>
      </c>
      <c r="B72" s="370"/>
      <c r="C72" s="370"/>
      <c r="D72" s="370"/>
      <c r="E72" s="370"/>
      <c r="F72" s="370"/>
      <c r="G72" s="370"/>
      <c r="H72" s="370"/>
      <c r="I72" s="370"/>
      <c r="J72" s="370"/>
      <c r="K72" s="370"/>
      <c r="L72" s="370"/>
      <c r="M72" s="370"/>
      <c r="N72" s="370"/>
      <c r="O72" s="370"/>
    </row>
    <row r="73" spans="1:15" s="98" customFormat="1" ht="26.1" customHeight="1">
      <c r="A73" s="51"/>
      <c r="B73" s="61"/>
      <c r="C73" s="51"/>
      <c r="D73" s="51"/>
      <c r="E73" s="51"/>
      <c r="F73" s="51"/>
      <c r="I73" s="108"/>
      <c r="J73" s="108"/>
      <c r="K73" s="55"/>
      <c r="L73" s="67"/>
      <c r="M73" s="108"/>
      <c r="N73" s="108"/>
      <c r="O73" s="55"/>
    </row>
    <row r="74" spans="1:15" s="98" customFormat="1" ht="26.1" customHeight="1">
      <c r="A74" s="51"/>
      <c r="C74" s="221" t="s">
        <v>1363</v>
      </c>
      <c r="D74" s="61" t="s">
        <v>1392</v>
      </c>
      <c r="E74" s="51"/>
      <c r="F74" s="67"/>
      <c r="H74" s="67"/>
      <c r="I74" s="67"/>
      <c r="J74" s="51"/>
      <c r="K74" s="51"/>
      <c r="L74" s="51"/>
      <c r="M74" s="51"/>
      <c r="N74" s="51"/>
      <c r="O74" s="51"/>
    </row>
    <row r="75" spans="1:15" s="98" customFormat="1" ht="26.1" customHeight="1">
      <c r="A75" s="51"/>
      <c r="D75" s="61" t="s">
        <v>1393</v>
      </c>
      <c r="E75" s="51"/>
      <c r="F75" s="67"/>
      <c r="H75" s="67"/>
      <c r="I75" s="67"/>
      <c r="J75" s="51"/>
      <c r="K75" s="51"/>
      <c r="L75" s="51"/>
      <c r="M75" s="51"/>
      <c r="N75" s="51"/>
      <c r="O75" s="51"/>
    </row>
    <row r="76" spans="1:15" s="98" customFormat="1" ht="26.1" customHeight="1">
      <c r="A76" s="51"/>
      <c r="D76" s="61" t="s">
        <v>1394</v>
      </c>
      <c r="E76" s="51"/>
      <c r="F76" s="67"/>
      <c r="H76" s="67"/>
      <c r="I76" s="67"/>
      <c r="J76" s="51"/>
      <c r="K76" s="51"/>
      <c r="L76" s="51"/>
      <c r="M76" s="51"/>
      <c r="N76" s="51"/>
      <c r="O76" s="51"/>
    </row>
    <row r="77" spans="1:15" s="98" customFormat="1" ht="26.1" customHeight="1">
      <c r="A77" s="51"/>
      <c r="D77" s="61" t="s">
        <v>1389</v>
      </c>
      <c r="E77" s="51"/>
      <c r="F77" s="67"/>
      <c r="H77" s="67"/>
      <c r="I77" s="67"/>
      <c r="J77" s="51"/>
      <c r="K77" s="51"/>
      <c r="L77" s="51"/>
      <c r="M77" s="51"/>
      <c r="N77" s="51"/>
      <c r="O77" s="51"/>
    </row>
    <row r="78" spans="1:15" s="98" customFormat="1" ht="26.1" customHeight="1">
      <c r="A78" s="51"/>
      <c r="B78" s="221" t="s">
        <v>1364</v>
      </c>
      <c r="C78" s="51" t="s">
        <v>682</v>
      </c>
      <c r="D78" s="93"/>
      <c r="E78" s="51"/>
      <c r="F78" s="67"/>
      <c r="H78" s="67"/>
      <c r="I78" s="67"/>
      <c r="J78" s="51"/>
      <c r="K78" s="51"/>
      <c r="L78" s="51"/>
      <c r="M78" s="51"/>
      <c r="N78" s="51"/>
      <c r="O78" s="51"/>
    </row>
    <row r="79" spans="1:15" s="98" customFormat="1" ht="26.1" customHeight="1">
      <c r="A79" s="51"/>
      <c r="B79" s="61"/>
      <c r="C79" s="221" t="s">
        <v>1365</v>
      </c>
      <c r="D79" s="61" t="s">
        <v>1390</v>
      </c>
      <c r="E79"/>
      <c r="F79" s="67"/>
      <c r="H79" s="67"/>
      <c r="I79" s="67"/>
      <c r="J79" s="51"/>
      <c r="K79" s="51"/>
      <c r="L79" s="51"/>
      <c r="M79" s="51"/>
      <c r="N79" s="51"/>
      <c r="O79" s="51"/>
    </row>
    <row r="80" spans="1:15" s="98" customFormat="1" ht="26.1" customHeight="1">
      <c r="A80" s="51"/>
      <c r="D80" s="61" t="s">
        <v>1391</v>
      </c>
      <c r="E80"/>
      <c r="F80" s="67"/>
      <c r="H80" s="67"/>
      <c r="I80" s="67"/>
      <c r="J80" s="51"/>
      <c r="K80" s="51"/>
      <c r="L80" s="51"/>
      <c r="M80" s="51"/>
      <c r="N80" s="51"/>
      <c r="O80" s="51"/>
    </row>
    <row r="81" spans="1:15" s="98" customFormat="1" ht="26.1" customHeight="1">
      <c r="A81" s="51"/>
      <c r="D81" s="61" t="s">
        <v>1396</v>
      </c>
      <c r="E81"/>
      <c r="H81" s="67"/>
      <c r="I81" s="67"/>
      <c r="J81" s="51"/>
      <c r="K81" s="51"/>
      <c r="L81" s="51"/>
      <c r="M81" s="51"/>
      <c r="N81" s="51"/>
      <c r="O81" s="51"/>
    </row>
    <row r="82" spans="1:15" s="98" customFormat="1" ht="26.1" customHeight="1">
      <c r="A82" s="51"/>
      <c r="D82" s="61" t="s">
        <v>1395</v>
      </c>
      <c r="E82"/>
      <c r="F82" s="51"/>
      <c r="H82" s="67"/>
      <c r="I82" s="67"/>
      <c r="J82" s="51"/>
      <c r="K82" s="51"/>
      <c r="L82" s="51"/>
      <c r="M82" s="51"/>
      <c r="N82" s="51"/>
      <c r="O82" s="51"/>
    </row>
    <row r="83" spans="1:15" s="98" customFormat="1" ht="26.1" customHeight="1">
      <c r="A83" s="51"/>
      <c r="C83" s="221" t="s">
        <v>1366</v>
      </c>
      <c r="D83" s="61" t="s">
        <v>1397</v>
      </c>
      <c r="E83"/>
      <c r="F83" s="51"/>
      <c r="H83" s="67"/>
      <c r="I83" s="67"/>
      <c r="J83" s="51"/>
      <c r="K83" s="51"/>
      <c r="L83" s="51"/>
      <c r="M83" s="51"/>
      <c r="N83" s="51"/>
      <c r="O83" s="51"/>
    </row>
    <row r="84" spans="1:15" s="98" customFormat="1" ht="26.1" customHeight="1">
      <c r="A84" s="51"/>
      <c r="C84" s="221"/>
      <c r="D84" s="61" t="s">
        <v>1398</v>
      </c>
      <c r="E84"/>
      <c r="F84" s="51"/>
      <c r="H84" s="67"/>
      <c r="I84" s="67"/>
      <c r="J84" s="51"/>
      <c r="K84" s="51"/>
      <c r="L84" s="51"/>
      <c r="M84" s="51"/>
      <c r="N84" s="51"/>
      <c r="O84" s="51"/>
    </row>
    <row r="85" spans="1:15" s="98" customFormat="1" ht="26.1" customHeight="1">
      <c r="A85" s="51"/>
      <c r="C85" s="221"/>
      <c r="D85" s="61" t="s">
        <v>1400</v>
      </c>
      <c r="E85"/>
      <c r="F85" s="51"/>
      <c r="H85" s="67"/>
      <c r="I85" s="67"/>
      <c r="J85" s="51"/>
      <c r="K85" s="51"/>
      <c r="L85" s="51"/>
      <c r="M85" s="51"/>
      <c r="N85" s="51"/>
      <c r="O85" s="51"/>
    </row>
    <row r="86" spans="1:15" s="98" customFormat="1" ht="26.1" customHeight="1">
      <c r="A86" s="51"/>
      <c r="C86" s="221"/>
      <c r="D86" s="61" t="s">
        <v>1399</v>
      </c>
      <c r="E86"/>
      <c r="F86" s="51"/>
      <c r="H86" s="67"/>
      <c r="I86" s="67"/>
      <c r="J86" s="51"/>
      <c r="K86" s="51"/>
      <c r="L86" s="51"/>
      <c r="M86" s="51"/>
      <c r="N86" s="51"/>
      <c r="O86" s="51"/>
    </row>
    <row r="87" spans="1:15" s="98" customFormat="1" ht="26.1" customHeight="1">
      <c r="A87" s="51"/>
      <c r="B87" s="221" t="s">
        <v>1367</v>
      </c>
      <c r="C87" s="51" t="s">
        <v>1579</v>
      </c>
      <c r="D87" s="61"/>
      <c r="E87"/>
      <c r="F87" s="51"/>
      <c r="H87" s="67"/>
      <c r="I87" s="67"/>
      <c r="J87" s="51"/>
      <c r="K87" s="51"/>
      <c r="L87" s="51"/>
      <c r="M87" s="51"/>
      <c r="N87" s="51"/>
      <c r="O87" s="51"/>
    </row>
    <row r="88" spans="1:15" s="98" customFormat="1" ht="26.1" customHeight="1">
      <c r="A88" s="51"/>
      <c r="C88" s="221" t="s">
        <v>1368</v>
      </c>
      <c r="D88" s="61" t="s">
        <v>1429</v>
      </c>
      <c r="E88"/>
      <c r="F88" s="51"/>
      <c r="H88" s="67"/>
      <c r="I88" s="67"/>
      <c r="J88" s="51"/>
      <c r="K88" s="51"/>
      <c r="L88" s="51"/>
      <c r="M88" s="51"/>
      <c r="N88" s="51"/>
      <c r="O88" s="51"/>
    </row>
    <row r="89" spans="1:15" s="98" customFormat="1" ht="26.1" customHeight="1">
      <c r="A89" s="51"/>
      <c r="C89" s="221"/>
      <c r="D89" s="61" t="s">
        <v>1431</v>
      </c>
      <c r="E89"/>
      <c r="F89" s="51"/>
      <c r="H89" s="67"/>
      <c r="I89" s="67"/>
      <c r="J89" s="51"/>
      <c r="K89" s="51"/>
      <c r="L89" s="51"/>
      <c r="M89" s="51"/>
      <c r="N89" s="51"/>
      <c r="O89" s="51"/>
    </row>
    <row r="90" spans="1:15" s="98" customFormat="1" ht="26.1" customHeight="1">
      <c r="A90" s="51"/>
      <c r="C90" s="221"/>
      <c r="D90" s="61" t="s">
        <v>1430</v>
      </c>
      <c r="E90"/>
      <c r="F90" s="51"/>
      <c r="H90" s="67"/>
      <c r="I90" s="67"/>
      <c r="J90" s="51"/>
      <c r="K90" s="51"/>
      <c r="L90" s="51"/>
      <c r="M90" s="51"/>
      <c r="N90" s="51"/>
      <c r="O90" s="51"/>
    </row>
    <row r="91" spans="1:15" s="98" customFormat="1" ht="26.1" customHeight="1">
      <c r="A91" s="51"/>
      <c r="C91" s="221" t="s">
        <v>1378</v>
      </c>
      <c r="D91" s="61" t="s">
        <v>1403</v>
      </c>
      <c r="E91"/>
      <c r="F91" s="51"/>
      <c r="H91" s="67"/>
      <c r="I91" s="67"/>
      <c r="J91" s="51"/>
      <c r="K91" s="51"/>
      <c r="L91" s="51"/>
      <c r="M91" s="51"/>
      <c r="N91" s="51"/>
      <c r="O91" s="51"/>
    </row>
    <row r="92" spans="1:15" s="98" customFormat="1" ht="26.1" customHeight="1">
      <c r="A92" s="51"/>
      <c r="C92" s="221"/>
      <c r="D92" s="61" t="s">
        <v>1404</v>
      </c>
      <c r="E92"/>
      <c r="F92" s="51"/>
      <c r="H92" s="67"/>
      <c r="I92" s="67"/>
      <c r="J92" s="51"/>
      <c r="K92" s="51"/>
      <c r="L92" s="51"/>
      <c r="M92" s="51"/>
      <c r="N92" s="51"/>
      <c r="O92" s="51"/>
    </row>
    <row r="93" spans="1:15" s="98" customFormat="1" ht="26.1" customHeight="1">
      <c r="A93" s="51"/>
      <c r="C93" s="221"/>
      <c r="D93" s="61" t="s">
        <v>1401</v>
      </c>
      <c r="E93"/>
      <c r="F93" s="51"/>
      <c r="H93" s="67"/>
      <c r="I93" s="67"/>
      <c r="J93" s="51"/>
      <c r="K93" s="51"/>
      <c r="L93" s="51"/>
      <c r="M93" s="51"/>
      <c r="N93" s="51"/>
      <c r="O93" s="51"/>
    </row>
    <row r="94" spans="1:15" s="98" customFormat="1" ht="26.1" customHeight="1">
      <c r="A94" s="51"/>
      <c r="C94" s="221"/>
      <c r="D94" s="61"/>
      <c r="E94"/>
      <c r="F94" s="51"/>
      <c r="H94" s="67"/>
      <c r="I94" s="67"/>
      <c r="J94" s="51"/>
      <c r="K94" s="51"/>
      <c r="L94" s="51"/>
      <c r="M94" s="51"/>
      <c r="N94" s="51"/>
      <c r="O94" s="51"/>
    </row>
    <row r="95" spans="1:15" s="98" customFormat="1" ht="26.1" customHeight="1">
      <c r="A95" s="219" t="s">
        <v>677</v>
      </c>
      <c r="B95" s="12" t="s">
        <v>684</v>
      </c>
      <c r="C95" s="108"/>
      <c r="D95" s="51"/>
      <c r="E95" s="51"/>
      <c r="F95" s="51"/>
      <c r="H95" s="67"/>
      <c r="I95" s="67"/>
      <c r="J95" s="51"/>
      <c r="K95" s="51"/>
      <c r="L95" s="51"/>
      <c r="M95" s="51"/>
      <c r="N95" s="51"/>
      <c r="O95" s="51"/>
    </row>
    <row r="96" spans="1:15" s="98" customFormat="1" ht="26.1" customHeight="1">
      <c r="C96" s="98" t="s">
        <v>1402</v>
      </c>
      <c r="D96" s="51"/>
      <c r="E96" s="51"/>
      <c r="F96" s="51"/>
      <c r="G96" s="67"/>
      <c r="H96" s="67"/>
      <c r="I96" s="67"/>
      <c r="J96" s="51"/>
      <c r="K96" s="51"/>
      <c r="L96" s="51"/>
      <c r="M96" s="51"/>
      <c r="N96" s="51"/>
      <c r="O96" s="51"/>
    </row>
    <row r="97" spans="1:15" s="98" customFormat="1" ht="26.1" customHeight="1">
      <c r="B97" s="51" t="s">
        <v>1405</v>
      </c>
      <c r="C97" s="51"/>
      <c r="D97" s="51"/>
      <c r="E97" s="61"/>
      <c r="H97" s="93"/>
      <c r="I97" s="93"/>
      <c r="J97" s="93"/>
      <c r="K97" s="93"/>
      <c r="L97" s="51"/>
      <c r="M97" s="51"/>
      <c r="N97" s="51"/>
      <c r="O97" s="51"/>
    </row>
    <row r="98" spans="1:15" s="98" customFormat="1" ht="26.1" customHeight="1">
      <c r="B98" s="51" t="s">
        <v>1407</v>
      </c>
      <c r="C98" s="51"/>
      <c r="D98" s="51"/>
      <c r="E98" s="61"/>
      <c r="H98" s="93"/>
      <c r="I98" s="93"/>
      <c r="J98" s="93"/>
      <c r="K98" s="93"/>
      <c r="L98" s="51"/>
      <c r="M98" s="51"/>
      <c r="N98" s="51"/>
      <c r="O98" s="51"/>
    </row>
    <row r="99" spans="1:15" s="98" customFormat="1" ht="26.1" customHeight="1">
      <c r="B99" s="51" t="s">
        <v>1406</v>
      </c>
      <c r="C99" s="93"/>
      <c r="D99" s="51"/>
      <c r="E99" s="61"/>
      <c r="F99" s="108"/>
      <c r="H99" s="93"/>
      <c r="I99" s="93"/>
      <c r="J99" s="93"/>
      <c r="K99" s="93"/>
      <c r="L99" s="51"/>
      <c r="M99" s="51"/>
      <c r="N99" s="51"/>
      <c r="O99" s="51"/>
    </row>
    <row r="100" spans="1:15" s="98" customFormat="1" ht="26.1" customHeight="1">
      <c r="B100" s="51"/>
      <c r="C100" s="93"/>
      <c r="D100" s="51"/>
      <c r="E100" s="61"/>
      <c r="F100" s="316"/>
      <c r="H100" s="93"/>
      <c r="I100" s="93"/>
      <c r="J100" s="93"/>
      <c r="K100" s="93"/>
      <c r="L100" s="51"/>
      <c r="M100" s="51"/>
      <c r="N100" s="51"/>
      <c r="O100" s="51"/>
    </row>
    <row r="101" spans="1:15" s="98" customFormat="1" ht="26.1" customHeight="1">
      <c r="B101" s="51"/>
      <c r="C101" s="93"/>
      <c r="D101" s="51"/>
      <c r="E101" s="61"/>
      <c r="F101" s="311"/>
      <c r="H101" s="93"/>
      <c r="I101" s="93"/>
      <c r="J101" s="93"/>
      <c r="K101" s="93"/>
      <c r="L101" s="51"/>
      <c r="M101" s="51"/>
      <c r="N101" s="51"/>
      <c r="O101" s="51"/>
    </row>
    <row r="102" spans="1:15" s="98" customFormat="1" ht="26.1" customHeight="1">
      <c r="B102" s="51"/>
      <c r="C102" s="93"/>
      <c r="D102" s="51"/>
      <c r="E102" s="61"/>
      <c r="F102" s="108"/>
      <c r="H102" s="93"/>
      <c r="I102" s="93"/>
      <c r="J102" s="93"/>
      <c r="K102" s="93"/>
      <c r="L102" s="51"/>
      <c r="M102" s="51"/>
      <c r="N102" s="51"/>
      <c r="O102" s="51"/>
    </row>
    <row r="103" spans="1:15" s="98" customFormat="1" ht="26.1" customHeight="1">
      <c r="B103" s="51"/>
      <c r="C103" s="93"/>
      <c r="D103" s="51"/>
      <c r="E103" s="61"/>
      <c r="F103" s="305"/>
      <c r="H103" s="93"/>
      <c r="I103" s="93"/>
      <c r="J103" s="93"/>
      <c r="K103" s="93"/>
      <c r="L103" s="51"/>
      <c r="M103" s="51"/>
      <c r="N103" s="51"/>
      <c r="O103" s="51"/>
    </row>
    <row r="104" spans="1:15" s="98" customFormat="1" ht="26.1" customHeight="1">
      <c r="A104" s="370" t="s">
        <v>301</v>
      </c>
      <c r="B104" s="370"/>
      <c r="C104" s="370"/>
      <c r="D104" s="370"/>
      <c r="E104" s="370"/>
      <c r="F104" s="370"/>
      <c r="G104" s="370"/>
      <c r="H104" s="370"/>
      <c r="I104" s="370"/>
      <c r="J104" s="370"/>
      <c r="K104" s="370"/>
      <c r="L104" s="370"/>
      <c r="M104" s="370"/>
      <c r="N104" s="370"/>
      <c r="O104" s="370"/>
    </row>
    <row r="105" spans="1:15" s="98" customFormat="1" ht="26.1" customHeight="1">
      <c r="A105" s="305"/>
      <c r="B105" s="305"/>
      <c r="C105" s="369" t="str">
        <f>+C71</f>
        <v xml:space="preserve">                               (                                                                                                                       )           </v>
      </c>
      <c r="D105" s="369"/>
      <c r="E105" s="369"/>
      <c r="F105" s="369"/>
      <c r="G105" s="369"/>
      <c r="H105" s="369"/>
      <c r="I105" s="369"/>
      <c r="J105" s="369"/>
      <c r="K105" s="369"/>
      <c r="L105" s="369"/>
      <c r="M105" s="369"/>
      <c r="N105" s="305"/>
      <c r="O105" s="305"/>
    </row>
    <row r="106" spans="1:15" s="98" customFormat="1" ht="26.1" customHeight="1">
      <c r="A106" s="370" t="s">
        <v>300</v>
      </c>
      <c r="B106" s="370"/>
      <c r="C106" s="370"/>
      <c r="D106" s="370"/>
      <c r="E106" s="370"/>
      <c r="F106" s="370"/>
      <c r="G106" s="370"/>
      <c r="H106" s="370"/>
      <c r="I106" s="370"/>
      <c r="J106" s="370"/>
      <c r="K106" s="370"/>
      <c r="L106" s="370"/>
      <c r="M106" s="370"/>
      <c r="N106" s="370"/>
      <c r="O106" s="370"/>
    </row>
    <row r="107" spans="1:15" s="98" customFormat="1" ht="26.1" customHeight="1">
      <c r="B107" s="51"/>
      <c r="C107" s="93"/>
      <c r="D107" s="51"/>
      <c r="E107" s="61"/>
      <c r="F107" s="305"/>
      <c r="H107" s="93"/>
      <c r="I107" s="93"/>
      <c r="J107" s="93"/>
      <c r="K107" s="93"/>
      <c r="L107" s="51"/>
      <c r="M107" s="51"/>
      <c r="N107" s="51"/>
      <c r="O107" s="51"/>
    </row>
    <row r="108" spans="1:15" s="98" customFormat="1" ht="26.1" customHeight="1">
      <c r="A108" s="219" t="s">
        <v>683</v>
      </c>
      <c r="B108" s="12" t="s">
        <v>742</v>
      </c>
      <c r="C108" s="86"/>
      <c r="D108" s="51"/>
      <c r="E108" s="51"/>
      <c r="F108" s="51"/>
      <c r="I108" s="108"/>
      <c r="J108" s="108"/>
      <c r="K108" s="55"/>
      <c r="L108" s="67"/>
      <c r="M108" s="108"/>
      <c r="N108" s="108"/>
      <c r="O108" s="55"/>
    </row>
    <row r="109" spans="1:15" s="98" customFormat="1" ht="26.1" customHeight="1">
      <c r="C109" s="98" t="s">
        <v>864</v>
      </c>
      <c r="D109" s="51"/>
      <c r="E109" s="51"/>
      <c r="F109" s="51"/>
      <c r="I109" s="108"/>
      <c r="J109" s="108"/>
      <c r="K109" s="55"/>
      <c r="L109" s="67"/>
      <c r="M109" s="108"/>
      <c r="N109" s="108"/>
      <c r="O109" s="55"/>
    </row>
    <row r="110" spans="1:15" s="98" customFormat="1" ht="26.1" customHeight="1">
      <c r="B110" s="51" t="s">
        <v>865</v>
      </c>
      <c r="C110" s="86"/>
      <c r="D110" s="51"/>
      <c r="E110" s="51"/>
      <c r="F110" s="51"/>
      <c r="I110" s="108"/>
      <c r="J110" s="108"/>
      <c r="K110" s="55"/>
      <c r="L110" s="67"/>
      <c r="M110" s="108"/>
      <c r="N110" s="108"/>
      <c r="O110" s="55"/>
    </row>
    <row r="111" spans="1:15" s="98" customFormat="1" ht="26.1" customHeight="1">
      <c r="C111" s="98" t="s">
        <v>1271</v>
      </c>
      <c r="D111" s="51"/>
      <c r="E111" s="51"/>
      <c r="F111" s="51"/>
      <c r="I111" s="108"/>
      <c r="J111" s="108"/>
      <c r="K111" s="55"/>
      <c r="L111" s="67"/>
      <c r="M111" s="108"/>
      <c r="N111" s="108"/>
      <c r="O111" s="55"/>
    </row>
    <row r="112" spans="1:15" s="98" customFormat="1" ht="26.1" customHeight="1">
      <c r="B112" s="51"/>
      <c r="C112" s="93"/>
      <c r="D112" s="51"/>
      <c r="E112" s="51"/>
      <c r="F112" s="51"/>
      <c r="I112" s="108"/>
      <c r="J112" s="108"/>
      <c r="K112" s="55"/>
      <c r="L112" s="67"/>
      <c r="M112" s="108"/>
      <c r="N112" s="108"/>
      <c r="O112" s="55"/>
    </row>
    <row r="113" spans="1:15" s="98" customFormat="1" ht="26.1" customHeight="1">
      <c r="B113" s="51"/>
      <c r="C113" s="93"/>
      <c r="D113" s="51"/>
      <c r="E113" s="51"/>
      <c r="F113" s="51"/>
      <c r="I113" s="373" t="s">
        <v>38</v>
      </c>
      <c r="J113" s="373"/>
      <c r="K113" s="373"/>
      <c r="L113" s="373"/>
      <c r="M113" s="373"/>
      <c r="N113" s="373"/>
      <c r="O113" s="373"/>
    </row>
    <row r="114" spans="1:15" s="98" customFormat="1" ht="26.1" customHeight="1">
      <c r="B114" s="51"/>
      <c r="C114" s="93"/>
      <c r="D114" s="51"/>
      <c r="E114" s="51"/>
      <c r="F114" s="51"/>
      <c r="I114" s="373" t="s">
        <v>39</v>
      </c>
      <c r="J114" s="373"/>
      <c r="K114" s="373"/>
      <c r="L114" s="83"/>
      <c r="M114" s="373" t="s">
        <v>40</v>
      </c>
      <c r="N114" s="373"/>
      <c r="O114" s="373"/>
    </row>
    <row r="115" spans="1:15" s="98" customFormat="1" ht="26.1" customHeight="1">
      <c r="B115" s="51"/>
      <c r="C115" s="93"/>
      <c r="D115" s="51"/>
      <c r="E115" s="51"/>
      <c r="F115" s="51"/>
      <c r="I115" s="143" t="s">
        <v>833</v>
      </c>
      <c r="J115" s="109"/>
      <c r="K115" s="143" t="s">
        <v>523</v>
      </c>
      <c r="L115" s="83"/>
      <c r="M115" s="111" t="str">
        <f>+I115</f>
        <v>2022</v>
      </c>
      <c r="N115" s="109"/>
      <c r="O115" s="111" t="str">
        <f>+K115</f>
        <v>2021</v>
      </c>
    </row>
    <row r="116" spans="1:15" s="98" customFormat="1" ht="26.1" customHeight="1">
      <c r="B116" s="51"/>
      <c r="C116" s="93"/>
      <c r="D116" s="51"/>
      <c r="E116" s="51"/>
      <c r="F116" s="51"/>
      <c r="I116" s="108"/>
      <c r="J116" s="108"/>
      <c r="K116" s="108"/>
      <c r="L116" s="67"/>
      <c r="M116" s="108"/>
      <c r="N116" s="108"/>
      <c r="O116" s="51"/>
    </row>
    <row r="117" spans="1:15" s="98" customFormat="1" ht="26.1" customHeight="1">
      <c r="B117" s="30" t="s">
        <v>835</v>
      </c>
      <c r="C117" s="51"/>
      <c r="D117" s="51"/>
      <c r="E117" s="51"/>
      <c r="F117" s="51"/>
      <c r="I117" s="148">
        <v>-80836904.120000005</v>
      </c>
      <c r="J117" s="31"/>
      <c r="K117" s="148">
        <v>-98053478.040000007</v>
      </c>
      <c r="L117" s="31"/>
      <c r="M117" s="148">
        <v>-66930442.590000004</v>
      </c>
      <c r="N117" s="31"/>
      <c r="O117" s="148">
        <v>-101029495.23999999</v>
      </c>
    </row>
    <row r="118" spans="1:15" s="98" customFormat="1" ht="26.1" customHeight="1">
      <c r="B118" s="30" t="s">
        <v>285</v>
      </c>
      <c r="C118" s="51"/>
      <c r="D118" s="51"/>
      <c r="E118" s="51"/>
      <c r="F118" s="51"/>
      <c r="I118" s="126"/>
      <c r="J118" s="126"/>
      <c r="K118" s="126"/>
      <c r="L118" s="126"/>
      <c r="M118" s="258"/>
      <c r="N118" s="126"/>
      <c r="O118" s="126"/>
    </row>
    <row r="119" spans="1:15" s="98" customFormat="1" ht="26.1" customHeight="1" thickBot="1">
      <c r="B119" s="30" t="s">
        <v>286</v>
      </c>
      <c r="C119" s="51"/>
      <c r="D119" s="51"/>
      <c r="E119" s="51"/>
      <c r="F119" s="51"/>
      <c r="I119" s="257">
        <v>572759484</v>
      </c>
      <c r="J119" s="131"/>
      <c r="K119" s="257">
        <v>572759484</v>
      </c>
      <c r="L119" s="131"/>
      <c r="M119" s="257">
        <v>572759484</v>
      </c>
      <c r="N119" s="131"/>
      <c r="O119" s="257">
        <v>572759484</v>
      </c>
    </row>
    <row r="120" spans="1:15" s="98" customFormat="1" ht="26.1" customHeight="1" thickTop="1">
      <c r="A120" s="51"/>
      <c r="B120" s="30"/>
      <c r="C120" s="51"/>
      <c r="D120" s="51"/>
      <c r="E120" s="51"/>
      <c r="F120" s="51"/>
      <c r="I120" s="53"/>
      <c r="J120" s="53"/>
      <c r="K120" s="53"/>
      <c r="L120" s="53"/>
      <c r="M120" s="53"/>
      <c r="N120" s="53"/>
      <c r="O120" s="53"/>
    </row>
    <row r="121" spans="1:15" s="98" customFormat="1" ht="26.1" customHeight="1">
      <c r="A121" s="51"/>
      <c r="B121" s="51"/>
      <c r="C121" s="30" t="s">
        <v>555</v>
      </c>
      <c r="D121" s="51"/>
      <c r="E121" s="51"/>
      <c r="F121" s="51"/>
      <c r="I121" s="149">
        <f>+I117/I119</f>
        <v>-0.1411358630946738</v>
      </c>
      <c r="J121" s="53"/>
      <c r="K121" s="149">
        <f>+K117/K119</f>
        <v>-0.17119485714181559</v>
      </c>
      <c r="L121" s="53"/>
      <c r="M121" s="149">
        <f>+M117/M119</f>
        <v>-0.11685610532814854</v>
      </c>
      <c r="N121" s="53"/>
      <c r="O121" s="149">
        <f>+O117/O119</f>
        <v>-0.17639078542084866</v>
      </c>
    </row>
    <row r="122" spans="1:15" s="98" customFormat="1" ht="26.1" customHeight="1">
      <c r="A122" s="51"/>
      <c r="B122" s="51"/>
      <c r="C122" s="30"/>
      <c r="D122" s="51"/>
      <c r="E122" s="51"/>
      <c r="F122" s="51"/>
      <c r="I122" s="149"/>
      <c r="J122" s="53"/>
      <c r="K122" s="259"/>
      <c r="L122" s="53"/>
      <c r="M122" s="149"/>
      <c r="N122" s="53"/>
      <c r="O122" s="259"/>
    </row>
    <row r="123" spans="1:15" s="98" customFormat="1" ht="26.1" customHeight="1">
      <c r="A123" s="51"/>
      <c r="B123" s="51"/>
      <c r="C123" s="98" t="s">
        <v>1256</v>
      </c>
      <c r="D123" s="51"/>
      <c r="E123" s="51"/>
      <c r="F123" s="51"/>
      <c r="I123" s="149"/>
      <c r="J123" s="53"/>
      <c r="K123" s="259"/>
      <c r="L123" s="53"/>
      <c r="M123" s="149"/>
      <c r="N123" s="53"/>
      <c r="O123" s="259"/>
    </row>
    <row r="124" spans="1:15" s="98" customFormat="1" ht="26.1" customHeight="1">
      <c r="A124" s="51"/>
      <c r="B124" s="51"/>
      <c r="C124" s="30"/>
      <c r="D124" s="51"/>
      <c r="E124" s="51"/>
      <c r="F124" s="51"/>
      <c r="I124" s="149"/>
      <c r="J124" s="53"/>
      <c r="K124" s="259"/>
      <c r="L124" s="53"/>
      <c r="M124" s="149"/>
      <c r="N124" s="53"/>
      <c r="O124" s="259"/>
    </row>
    <row r="125" spans="1:15" s="98" customFormat="1" ht="26.1" customHeight="1">
      <c r="A125" s="51"/>
      <c r="B125" s="51"/>
      <c r="C125" s="93"/>
      <c r="D125" s="51"/>
      <c r="E125" s="51"/>
      <c r="F125" s="51"/>
      <c r="I125" s="373" t="s">
        <v>38</v>
      </c>
      <c r="J125" s="373"/>
      <c r="K125" s="373"/>
      <c r="L125" s="373"/>
      <c r="M125" s="373"/>
      <c r="N125" s="373"/>
      <c r="O125" s="373"/>
    </row>
    <row r="126" spans="1:15" s="98" customFormat="1" ht="26.1" customHeight="1">
      <c r="A126" s="51"/>
      <c r="B126" s="51"/>
      <c r="C126" s="93"/>
      <c r="D126" s="51"/>
      <c r="E126" s="51"/>
      <c r="F126" s="51"/>
      <c r="I126" s="373" t="s">
        <v>39</v>
      </c>
      <c r="J126" s="373"/>
      <c r="K126" s="373"/>
      <c r="L126" s="83"/>
      <c r="M126" s="373" t="s">
        <v>40</v>
      </c>
      <c r="N126" s="373"/>
      <c r="O126" s="373"/>
    </row>
    <row r="127" spans="1:15" s="98" customFormat="1" ht="26.1" customHeight="1">
      <c r="A127" s="51"/>
      <c r="B127" s="51"/>
      <c r="C127" s="93"/>
      <c r="D127" s="51"/>
      <c r="E127" s="51"/>
      <c r="F127" s="51"/>
      <c r="I127" s="143" t="s">
        <v>833</v>
      </c>
      <c r="J127" s="109"/>
      <c r="K127" s="143" t="s">
        <v>523</v>
      </c>
      <c r="L127" s="83"/>
      <c r="M127" s="111" t="str">
        <f>+I127</f>
        <v>2022</v>
      </c>
      <c r="N127" s="109"/>
      <c r="O127" s="111" t="str">
        <f>+K127</f>
        <v>2021</v>
      </c>
    </row>
    <row r="128" spans="1:15" s="98" customFormat="1" ht="26.1" customHeight="1">
      <c r="A128" s="51"/>
      <c r="B128" s="51"/>
      <c r="C128" s="93"/>
      <c r="D128" s="51"/>
      <c r="E128" s="51"/>
      <c r="F128" s="51"/>
      <c r="I128" s="108"/>
      <c r="J128" s="108"/>
      <c r="K128" s="108"/>
      <c r="L128" s="67"/>
      <c r="M128" s="108"/>
      <c r="N128" s="108"/>
      <c r="O128" s="51"/>
    </row>
    <row r="129" spans="1:15" s="98" customFormat="1" ht="26.1" customHeight="1">
      <c r="A129" s="51"/>
      <c r="B129" s="30" t="s">
        <v>835</v>
      </c>
      <c r="C129" s="51"/>
      <c r="D129" s="51"/>
      <c r="E129" s="51"/>
      <c r="F129" s="51"/>
      <c r="I129" s="148">
        <v>-137062396.15000001</v>
      </c>
      <c r="J129" s="31"/>
      <c r="K129" s="148">
        <v>-136383616.94999999</v>
      </c>
      <c r="L129" s="31"/>
      <c r="M129" s="148">
        <v>-129974225.88</v>
      </c>
      <c r="N129" s="31"/>
      <c r="O129" s="148">
        <v>-141590790.02000001</v>
      </c>
    </row>
    <row r="130" spans="1:15" s="98" customFormat="1" ht="26.1" customHeight="1">
      <c r="A130" s="51"/>
      <c r="B130" s="30" t="s">
        <v>285</v>
      </c>
      <c r="C130" s="51"/>
      <c r="D130" s="51"/>
      <c r="E130" s="51"/>
      <c r="F130" s="51"/>
      <c r="I130" s="126"/>
      <c r="J130" s="126"/>
      <c r="K130" s="126"/>
      <c r="L130" s="126"/>
      <c r="M130" s="258"/>
      <c r="N130" s="126"/>
      <c r="O130" s="126"/>
    </row>
    <row r="131" spans="1:15" s="98" customFormat="1" ht="26.1" customHeight="1" thickBot="1">
      <c r="A131" s="51"/>
      <c r="B131" s="30" t="s">
        <v>286</v>
      </c>
      <c r="C131" s="51"/>
      <c r="D131" s="51"/>
      <c r="E131" s="51"/>
      <c r="F131" s="51"/>
      <c r="I131" s="257">
        <v>572759484</v>
      </c>
      <c r="J131" s="131"/>
      <c r="K131" s="257">
        <v>572759484</v>
      </c>
      <c r="L131" s="131"/>
      <c r="M131" s="257">
        <v>572759484</v>
      </c>
      <c r="N131" s="131"/>
      <c r="O131" s="257">
        <v>572759484</v>
      </c>
    </row>
    <row r="132" spans="1:15" s="98" customFormat="1" ht="26.1" customHeight="1" thickTop="1">
      <c r="A132" s="51"/>
      <c r="B132" s="30"/>
      <c r="C132" s="51"/>
      <c r="D132" s="51"/>
      <c r="E132" s="51"/>
      <c r="F132" s="51"/>
      <c r="I132" s="53"/>
      <c r="J132" s="53"/>
      <c r="K132" s="53"/>
      <c r="L132" s="53"/>
      <c r="M132" s="53"/>
      <c r="N132" s="53"/>
      <c r="O132" s="53"/>
    </row>
    <row r="133" spans="1:15" s="98" customFormat="1" ht="26.1" customHeight="1">
      <c r="A133" s="51"/>
      <c r="B133" s="51"/>
      <c r="C133" s="30" t="s">
        <v>555</v>
      </c>
      <c r="D133" s="51"/>
      <c r="E133" s="51"/>
      <c r="F133" s="51"/>
      <c r="I133" s="149">
        <f>+I129/I131</f>
        <v>-0.23930183607400554</v>
      </c>
      <c r="J133" s="53"/>
      <c r="K133" s="149">
        <f>+K129/K131</f>
        <v>-0.23811673269473088</v>
      </c>
      <c r="L133" s="53"/>
      <c r="M133" s="149">
        <f>+M129/M131</f>
        <v>-0.22692636178155365</v>
      </c>
      <c r="N133" s="53"/>
      <c r="O133" s="149">
        <f>+O129/O131</f>
        <v>-0.24720811086560726</v>
      </c>
    </row>
    <row r="134" spans="1:15" s="98" customFormat="1" ht="26.1" customHeight="1">
      <c r="A134" s="51"/>
      <c r="B134" s="51"/>
      <c r="C134" s="30"/>
      <c r="D134" s="51"/>
      <c r="E134" s="51"/>
      <c r="F134" s="51"/>
      <c r="I134" s="149"/>
      <c r="J134" s="53"/>
      <c r="K134" s="149"/>
      <c r="L134" s="53"/>
      <c r="M134" s="149"/>
      <c r="N134" s="53"/>
      <c r="O134" s="149"/>
    </row>
    <row r="135" spans="1:15" s="98" customFormat="1" ht="26.1" customHeight="1">
      <c r="A135" s="51"/>
      <c r="B135" s="51"/>
      <c r="C135" s="30"/>
      <c r="D135" s="51"/>
      <c r="E135" s="51"/>
      <c r="F135" s="51"/>
      <c r="I135" s="149"/>
      <c r="J135" s="53"/>
      <c r="K135" s="149"/>
      <c r="L135" s="53"/>
      <c r="M135" s="149"/>
      <c r="N135" s="53"/>
      <c r="O135" s="149"/>
    </row>
    <row r="136" spans="1:15" s="98" customFormat="1" ht="26.1" customHeight="1">
      <c r="A136" s="51"/>
      <c r="B136" s="51"/>
      <c r="C136" s="30"/>
      <c r="D136" s="51"/>
      <c r="E136" s="51"/>
      <c r="F136" s="51"/>
      <c r="I136" s="149"/>
      <c r="J136" s="53"/>
      <c r="K136" s="149"/>
      <c r="L136" s="53"/>
      <c r="M136" s="149"/>
      <c r="N136" s="53"/>
      <c r="O136" s="259"/>
    </row>
    <row r="137" spans="1:15" s="98" customFormat="1" ht="26.1" customHeight="1">
      <c r="A137" s="51"/>
      <c r="B137" s="51"/>
      <c r="C137" s="30"/>
      <c r="D137" s="51"/>
      <c r="E137" s="51"/>
      <c r="F137" s="51"/>
      <c r="I137" s="149"/>
      <c r="J137" s="53"/>
      <c r="K137" s="149"/>
      <c r="L137" s="53"/>
      <c r="M137" s="149"/>
      <c r="N137" s="53"/>
      <c r="O137" s="259"/>
    </row>
    <row r="138" spans="1:15" s="98" customFormat="1" ht="26.1" customHeight="1">
      <c r="A138" s="370" t="s">
        <v>301</v>
      </c>
      <c r="B138" s="370"/>
      <c r="C138" s="370"/>
      <c r="D138" s="370"/>
      <c r="E138" s="370"/>
      <c r="F138" s="370"/>
      <c r="G138" s="370"/>
      <c r="H138" s="370"/>
      <c r="I138" s="370"/>
      <c r="J138" s="370"/>
      <c r="K138" s="370"/>
      <c r="L138" s="370"/>
      <c r="M138" s="370"/>
      <c r="N138" s="370"/>
      <c r="O138" s="370"/>
    </row>
    <row r="139" spans="1:15" s="98" customFormat="1" ht="26.1" customHeight="1">
      <c r="A139" s="108"/>
      <c r="B139" s="108"/>
      <c r="C139" s="369" t="str">
        <f>+C71</f>
        <v xml:space="preserve">                               (                                                                                                                       )           </v>
      </c>
      <c r="D139" s="369"/>
      <c r="E139" s="369"/>
      <c r="F139" s="369"/>
      <c r="G139" s="369"/>
      <c r="H139" s="369"/>
      <c r="I139" s="369"/>
      <c r="J139" s="369"/>
      <c r="K139" s="369"/>
      <c r="L139" s="369"/>
      <c r="M139" s="369"/>
      <c r="N139" s="108"/>
      <c r="O139" s="108"/>
    </row>
    <row r="140" spans="1:15" s="98" customFormat="1" ht="24" customHeight="1">
      <c r="A140" s="370" t="s">
        <v>294</v>
      </c>
      <c r="B140" s="370"/>
      <c r="C140" s="370"/>
      <c r="D140" s="370"/>
      <c r="E140" s="370"/>
      <c r="F140" s="370"/>
      <c r="G140" s="370"/>
      <c r="H140" s="370"/>
      <c r="I140" s="370"/>
      <c r="J140" s="370"/>
      <c r="K140" s="370"/>
      <c r="L140" s="370"/>
      <c r="M140" s="370"/>
      <c r="N140" s="370"/>
      <c r="O140" s="370"/>
    </row>
    <row r="141" spans="1:15" s="98" customFormat="1" ht="24" customHeight="1">
      <c r="A141" s="109"/>
      <c r="B141" s="109"/>
      <c r="C141" s="109"/>
      <c r="D141" s="109"/>
      <c r="E141" s="109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</row>
    <row r="142" spans="1:15" s="98" customFormat="1" ht="24" customHeight="1">
      <c r="A142" s="220" t="s">
        <v>741</v>
      </c>
      <c r="B142" s="12" t="s">
        <v>837</v>
      </c>
      <c r="C142" s="30"/>
      <c r="D142" s="51"/>
      <c r="E142" s="51"/>
      <c r="F142" s="51"/>
      <c r="I142" s="149"/>
      <c r="J142" s="53"/>
      <c r="K142" s="149"/>
      <c r="L142" s="53"/>
      <c r="M142" s="149"/>
      <c r="N142" s="53"/>
      <c r="O142" s="149"/>
    </row>
    <row r="143" spans="1:15" s="98" customFormat="1" ht="24" customHeight="1">
      <c r="A143" s="51"/>
      <c r="C143" s="51" t="s">
        <v>841</v>
      </c>
      <c r="D143" s="51"/>
      <c r="E143" s="51"/>
      <c r="F143" s="51"/>
      <c r="I143" s="149"/>
      <c r="J143" s="53"/>
      <c r="K143" s="149"/>
      <c r="L143" s="53"/>
      <c r="M143" s="149"/>
      <c r="N143" s="53"/>
      <c r="O143" s="149"/>
    </row>
    <row r="144" spans="1:15" s="98" customFormat="1" ht="24" customHeight="1">
      <c r="A144" s="51"/>
      <c r="B144" s="51" t="s">
        <v>838</v>
      </c>
      <c r="C144" s="51"/>
      <c r="D144" s="51"/>
      <c r="E144" s="51"/>
      <c r="F144" s="51"/>
      <c r="I144" s="149"/>
      <c r="J144" s="53"/>
      <c r="K144" s="149"/>
      <c r="L144" s="53"/>
      <c r="M144" s="149"/>
      <c r="N144" s="53"/>
      <c r="O144" s="149"/>
    </row>
    <row r="145" spans="1:15" s="98" customFormat="1" ht="24" customHeight="1">
      <c r="A145" s="51"/>
      <c r="B145" s="51" t="s">
        <v>839</v>
      </c>
      <c r="C145" s="51"/>
      <c r="D145" s="51"/>
      <c r="E145" s="51"/>
      <c r="F145" s="51"/>
      <c r="I145" s="149"/>
      <c r="J145" s="53"/>
      <c r="K145" s="149"/>
      <c r="L145" s="53"/>
      <c r="M145" s="149"/>
      <c r="N145" s="53"/>
      <c r="O145" s="149"/>
    </row>
    <row r="146" spans="1:15" s="98" customFormat="1" ht="24" customHeight="1">
      <c r="A146" s="51"/>
      <c r="B146" s="51" t="s">
        <v>840</v>
      </c>
      <c r="C146" s="51"/>
      <c r="D146" s="51"/>
      <c r="E146" s="51"/>
      <c r="F146" s="51"/>
      <c r="I146" s="149"/>
      <c r="J146" s="53"/>
      <c r="K146" s="149"/>
      <c r="L146" s="53"/>
      <c r="M146" s="149"/>
      <c r="N146" s="53"/>
      <c r="O146" s="149"/>
    </row>
    <row r="147" spans="1:15" s="98" customFormat="1" ht="24" customHeight="1">
      <c r="A147" s="51"/>
      <c r="B147" s="51"/>
      <c r="C147" s="30"/>
      <c r="D147" s="51"/>
      <c r="E147" s="51"/>
      <c r="F147" s="51"/>
      <c r="I147" s="149"/>
      <c r="J147" s="53"/>
      <c r="K147" s="149"/>
      <c r="L147" s="53"/>
      <c r="M147" s="149"/>
      <c r="N147" s="53"/>
      <c r="O147" s="149"/>
    </row>
    <row r="148" spans="1:15" s="98" customFormat="1" ht="24" customHeight="1">
      <c r="A148" s="51"/>
      <c r="B148" s="373" t="s">
        <v>165</v>
      </c>
      <c r="C148" s="373"/>
      <c r="D148" s="373"/>
      <c r="E148" s="373"/>
      <c r="F148" s="373"/>
      <c r="G148" s="373"/>
      <c r="H148" s="108"/>
      <c r="I148" s="373" t="s">
        <v>166</v>
      </c>
      <c r="J148" s="373"/>
      <c r="K148" s="373"/>
      <c r="L148" s="53"/>
      <c r="M148" s="373" t="s">
        <v>167</v>
      </c>
      <c r="N148" s="373"/>
      <c r="O148" s="373"/>
    </row>
    <row r="149" spans="1:15" s="98" customFormat="1" ht="24" customHeight="1">
      <c r="A149" s="51"/>
      <c r="B149" s="51" t="s">
        <v>168</v>
      </c>
      <c r="C149" s="51"/>
      <c r="D149" s="51"/>
      <c r="E149" s="51"/>
      <c r="F149" s="51"/>
      <c r="I149" s="108" t="s">
        <v>321</v>
      </c>
      <c r="J149" s="109"/>
      <c r="K149" s="109"/>
      <c r="L149" s="53"/>
      <c r="M149" s="51" t="s">
        <v>169</v>
      </c>
      <c r="N149" s="51"/>
      <c r="O149" s="149"/>
    </row>
    <row r="150" spans="1:15" s="98" customFormat="1" ht="24" customHeight="1">
      <c r="A150" s="51"/>
      <c r="B150" s="51"/>
      <c r="C150" s="51"/>
      <c r="D150" s="51"/>
      <c r="E150" s="51"/>
      <c r="F150" s="51"/>
      <c r="I150" s="94"/>
      <c r="J150" s="109"/>
      <c r="K150" s="109"/>
      <c r="L150" s="53"/>
      <c r="M150" s="51" t="s">
        <v>170</v>
      </c>
      <c r="N150" s="51"/>
      <c r="O150" s="149"/>
    </row>
    <row r="151" spans="1:15" s="98" customFormat="1" ht="24" customHeight="1">
      <c r="A151" s="51"/>
      <c r="B151" s="108" t="s">
        <v>127</v>
      </c>
      <c r="C151" s="108"/>
      <c r="D151" s="51"/>
      <c r="E151" s="51"/>
      <c r="F151" s="51"/>
      <c r="I151" s="108" t="s">
        <v>322</v>
      </c>
      <c r="J151" s="109"/>
      <c r="K151" s="109"/>
      <c r="L151" s="53"/>
      <c r="M151" s="51" t="s">
        <v>169</v>
      </c>
      <c r="N151" s="51"/>
      <c r="O151" s="149"/>
    </row>
    <row r="152" spans="1:15" s="98" customFormat="1" ht="24" customHeight="1">
      <c r="A152" s="51"/>
      <c r="B152" s="108"/>
      <c r="C152" s="108"/>
      <c r="D152" s="51"/>
      <c r="E152" s="51"/>
      <c r="F152" s="51"/>
      <c r="I152" s="149"/>
      <c r="J152" s="53"/>
      <c r="K152" s="149"/>
      <c r="L152" s="53"/>
      <c r="M152" s="51" t="s">
        <v>538</v>
      </c>
      <c r="N152" s="51"/>
      <c r="O152" s="149"/>
    </row>
    <row r="153" spans="1:15" s="98" customFormat="1" ht="24" customHeight="1">
      <c r="A153" s="51"/>
      <c r="B153" s="108" t="s">
        <v>50</v>
      </c>
      <c r="C153" s="30"/>
      <c r="D153" s="51"/>
      <c r="E153" s="51"/>
      <c r="F153" s="51"/>
      <c r="I153" s="369" t="s">
        <v>321</v>
      </c>
      <c r="J153" s="369"/>
      <c r="K153" s="369"/>
      <c r="L153" s="53"/>
      <c r="M153" s="51" t="s">
        <v>169</v>
      </c>
      <c r="N153" s="51"/>
      <c r="O153" s="149"/>
    </row>
    <row r="154" spans="1:15" s="98" customFormat="1" ht="24" customHeight="1">
      <c r="A154" s="51"/>
      <c r="B154" s="51"/>
      <c r="C154" s="30"/>
      <c r="D154" s="51"/>
      <c r="E154" s="51"/>
      <c r="F154" s="51"/>
      <c r="I154" s="149"/>
      <c r="J154" s="53"/>
      <c r="K154" s="149"/>
      <c r="L154" s="53"/>
      <c r="M154" s="51" t="s">
        <v>171</v>
      </c>
      <c r="N154" s="51"/>
      <c r="O154" s="149"/>
    </row>
    <row r="155" spans="1:15" s="98" customFormat="1" ht="24" customHeight="1">
      <c r="B155" s="51" t="s">
        <v>52</v>
      </c>
      <c r="C155" s="51"/>
      <c r="D155" s="61"/>
      <c r="E155" s="216"/>
      <c r="I155" s="369" t="s">
        <v>324</v>
      </c>
      <c r="J155" s="369"/>
      <c r="K155" s="369"/>
      <c r="M155" s="51" t="s">
        <v>169</v>
      </c>
    </row>
    <row r="156" spans="1:15" s="98" customFormat="1" ht="24" customHeight="1">
      <c r="B156" s="51"/>
      <c r="C156" s="51"/>
      <c r="D156" s="61"/>
      <c r="E156" s="199"/>
      <c r="F156" s="61"/>
      <c r="I156" s="94"/>
      <c r="J156" s="94"/>
      <c r="K156" s="94"/>
      <c r="M156" s="51" t="s">
        <v>172</v>
      </c>
    </row>
    <row r="157" spans="1:15" s="98" customFormat="1" ht="24" customHeight="1">
      <c r="B157" s="51" t="s">
        <v>44</v>
      </c>
      <c r="C157" s="51"/>
      <c r="D157" s="61"/>
      <c r="E157" s="199"/>
      <c r="F157" s="61"/>
      <c r="I157" s="369" t="s">
        <v>339</v>
      </c>
      <c r="J157" s="369"/>
      <c r="K157" s="369"/>
      <c r="M157" s="51" t="s">
        <v>169</v>
      </c>
    </row>
    <row r="158" spans="1:15" s="98" customFormat="1" ht="24" customHeight="1">
      <c r="B158" s="51"/>
      <c r="C158" s="51"/>
      <c r="D158" s="51"/>
      <c r="E158" s="51"/>
      <c r="F158" s="51"/>
      <c r="G158" s="51"/>
      <c r="I158" s="94"/>
      <c r="J158" s="94"/>
      <c r="K158" s="94"/>
      <c r="M158" s="51" t="s">
        <v>238</v>
      </c>
      <c r="N158" s="108"/>
      <c r="O158" s="55"/>
    </row>
    <row r="159" spans="1:15" s="98" customFormat="1" ht="24" customHeight="1">
      <c r="A159" s="51"/>
      <c r="B159" s="51" t="s">
        <v>128</v>
      </c>
      <c r="C159" s="51"/>
      <c r="D159" s="51"/>
      <c r="E159" s="51"/>
      <c r="F159" s="51"/>
      <c r="I159" s="369" t="s">
        <v>340</v>
      </c>
      <c r="J159" s="369"/>
      <c r="K159" s="369"/>
      <c r="M159" s="51" t="s">
        <v>169</v>
      </c>
      <c r="N159" s="108"/>
      <c r="O159" s="55"/>
    </row>
    <row r="160" spans="1:15" s="98" customFormat="1" ht="24" customHeight="1">
      <c r="A160" s="51"/>
      <c r="B160" s="51"/>
      <c r="C160" s="51"/>
      <c r="D160" s="93"/>
      <c r="E160" s="51"/>
      <c r="F160" s="51"/>
      <c r="I160" s="108"/>
      <c r="J160" s="108"/>
      <c r="K160" s="108"/>
      <c r="M160" s="51" t="s">
        <v>465</v>
      </c>
      <c r="N160" s="108"/>
      <c r="O160" s="55"/>
    </row>
    <row r="161" spans="1:15" s="98" customFormat="1" ht="24" customHeight="1">
      <c r="A161" s="51"/>
      <c r="B161" s="51" t="s">
        <v>129</v>
      </c>
      <c r="C161" s="51"/>
      <c r="D161" s="93"/>
      <c r="E161" s="51"/>
      <c r="F161" s="51"/>
      <c r="I161" s="369" t="s">
        <v>340</v>
      </c>
      <c r="J161" s="369"/>
      <c r="K161" s="369"/>
      <c r="M161" s="51" t="s">
        <v>169</v>
      </c>
      <c r="N161" s="108"/>
      <c r="O161" s="55"/>
    </row>
    <row r="162" spans="1:15" s="98" customFormat="1" ht="24" customHeight="1">
      <c r="A162" s="51"/>
      <c r="B162" s="51"/>
      <c r="C162" s="51"/>
      <c r="D162" s="51"/>
      <c r="E162" s="51"/>
      <c r="F162" s="51"/>
      <c r="I162" s="108"/>
      <c r="J162" s="108"/>
      <c r="K162" s="108"/>
      <c r="M162" s="51" t="s">
        <v>543</v>
      </c>
      <c r="N162" s="108"/>
      <c r="O162" s="55"/>
    </row>
    <row r="163" spans="1:15" s="98" customFormat="1" ht="24" customHeight="1">
      <c r="A163" s="51"/>
      <c r="B163" s="51" t="s">
        <v>130</v>
      </c>
      <c r="C163" s="51"/>
      <c r="D163" s="93"/>
      <c r="E163" s="51"/>
      <c r="F163" s="51"/>
      <c r="I163" s="369" t="s">
        <v>341</v>
      </c>
      <c r="J163" s="369"/>
      <c r="K163" s="369"/>
      <c r="M163" s="51" t="s">
        <v>169</v>
      </c>
      <c r="N163" s="108"/>
      <c r="O163" s="55"/>
    </row>
    <row r="164" spans="1:15" s="98" customFormat="1" ht="24" customHeight="1">
      <c r="A164" s="51"/>
      <c r="B164" s="51"/>
      <c r="C164" s="51"/>
      <c r="D164" s="93"/>
      <c r="E164" s="51"/>
      <c r="F164" s="51"/>
      <c r="I164" s="108"/>
      <c r="J164" s="108"/>
      <c r="K164" s="108"/>
      <c r="M164" s="51" t="s">
        <v>466</v>
      </c>
      <c r="N164" s="108"/>
      <c r="O164" s="55"/>
    </row>
    <row r="165" spans="1:15" s="98" customFormat="1" ht="24" customHeight="1">
      <c r="A165" s="51"/>
      <c r="C165" s="221"/>
      <c r="D165" s="61"/>
      <c r="E165" s="51"/>
      <c r="F165" s="51"/>
      <c r="I165" s="108"/>
      <c r="J165" s="108"/>
      <c r="K165" s="55"/>
      <c r="L165" s="67"/>
      <c r="M165" s="108"/>
      <c r="N165" s="108"/>
      <c r="O165" s="55"/>
    </row>
    <row r="166" spans="1:15" s="98" customFormat="1" ht="24" customHeight="1">
      <c r="A166" s="51"/>
      <c r="B166" s="67" t="s">
        <v>314</v>
      </c>
      <c r="C166" s="61"/>
      <c r="D166" s="93"/>
      <c r="E166" s="51"/>
      <c r="F166" s="51"/>
      <c r="I166" s="108"/>
      <c r="J166" s="108"/>
      <c r="K166" s="55"/>
      <c r="L166" s="67"/>
      <c r="M166" s="108"/>
      <c r="N166" s="108"/>
      <c r="O166" s="55"/>
    </row>
    <row r="167" spans="1:15" s="98" customFormat="1" ht="24" customHeight="1">
      <c r="A167" s="51"/>
      <c r="B167" s="67" t="s">
        <v>315</v>
      </c>
      <c r="C167" s="61"/>
      <c r="D167" s="93"/>
      <c r="E167" s="51"/>
      <c r="F167" s="51"/>
      <c r="I167" s="108"/>
      <c r="J167" s="108"/>
      <c r="K167" s="55"/>
      <c r="L167" s="67"/>
      <c r="M167" s="108"/>
      <c r="N167" s="108"/>
      <c r="O167" s="55"/>
    </row>
    <row r="168" spans="1:15" s="98" customFormat="1" ht="24" customHeight="1">
      <c r="A168" s="51"/>
      <c r="C168" s="221"/>
      <c r="D168" s="61"/>
      <c r="E168" s="51"/>
      <c r="F168" s="51"/>
      <c r="I168" s="108"/>
      <c r="J168" s="108"/>
      <c r="K168" s="55"/>
      <c r="L168" s="67"/>
      <c r="M168" s="108"/>
      <c r="N168" s="108"/>
      <c r="O168" s="55"/>
    </row>
    <row r="169" spans="1:15" s="98" customFormat="1" ht="24" customHeight="1">
      <c r="A169" s="51"/>
      <c r="B169" s="373" t="s">
        <v>165</v>
      </c>
      <c r="C169" s="373"/>
      <c r="D169" s="373"/>
      <c r="E169" s="373"/>
      <c r="F169" s="373"/>
      <c r="G169" s="373"/>
      <c r="H169" s="108"/>
      <c r="I169" s="373" t="s">
        <v>166</v>
      </c>
      <c r="J169" s="373"/>
      <c r="K169" s="373"/>
      <c r="L169" s="53"/>
      <c r="M169" s="373" t="s">
        <v>167</v>
      </c>
      <c r="N169" s="373"/>
      <c r="O169" s="373"/>
    </row>
    <row r="170" spans="1:15" s="98" customFormat="1" ht="24" customHeight="1">
      <c r="A170" s="51"/>
      <c r="B170" s="51" t="s">
        <v>73</v>
      </c>
      <c r="C170" s="51"/>
      <c r="D170" s="51"/>
      <c r="E170" s="369"/>
      <c r="F170" s="369"/>
      <c r="G170" s="369"/>
      <c r="I170" s="369" t="s">
        <v>342</v>
      </c>
      <c r="J170" s="369"/>
      <c r="K170" s="369"/>
      <c r="L170" s="67"/>
      <c r="M170" s="51" t="s">
        <v>169</v>
      </c>
      <c r="N170" s="108"/>
      <c r="O170" s="55"/>
    </row>
    <row r="171" spans="1:15" s="98" customFormat="1" ht="24" customHeight="1">
      <c r="A171" s="51"/>
      <c r="B171" s="61"/>
      <c r="C171" s="51"/>
      <c r="D171" s="51"/>
      <c r="E171" s="51"/>
      <c r="F171" s="51"/>
      <c r="I171" s="108"/>
      <c r="J171" s="108"/>
      <c r="K171" s="55"/>
      <c r="L171" s="67"/>
      <c r="M171" s="51" t="s">
        <v>467</v>
      </c>
      <c r="N171" s="108"/>
      <c r="O171" s="55"/>
    </row>
    <row r="172" spans="1:15" s="98" customFormat="1" ht="24" customHeight="1">
      <c r="A172" s="51"/>
      <c r="B172" s="61"/>
      <c r="C172" s="51"/>
      <c r="D172" s="51"/>
      <c r="E172" s="51"/>
      <c r="F172" s="51"/>
      <c r="I172" s="108"/>
      <c r="J172" s="108"/>
      <c r="K172" s="55"/>
      <c r="L172" s="67"/>
      <c r="M172" s="51"/>
      <c r="N172" s="108"/>
      <c r="O172" s="55"/>
    </row>
    <row r="173" spans="1:15" s="98" customFormat="1" ht="24" customHeight="1">
      <c r="A173" s="51"/>
      <c r="B173" s="61"/>
      <c r="C173" s="51"/>
      <c r="D173" s="51"/>
      <c r="E173" s="51"/>
      <c r="F173" s="51"/>
      <c r="I173" s="108"/>
      <c r="J173" s="108"/>
      <c r="K173" s="55"/>
      <c r="L173" s="67"/>
      <c r="M173" s="51"/>
      <c r="N173" s="108"/>
      <c r="O173" s="55"/>
    </row>
    <row r="174" spans="1:15" s="98" customFormat="1" ht="24" customHeight="1">
      <c r="A174" s="51"/>
      <c r="B174" s="61"/>
      <c r="C174" s="51"/>
      <c r="D174" s="51"/>
      <c r="E174" s="51"/>
      <c r="F174" s="51"/>
      <c r="I174" s="108"/>
      <c r="J174" s="108"/>
      <c r="K174" s="55"/>
      <c r="L174" s="67"/>
      <c r="M174" s="51"/>
      <c r="N174" s="108"/>
      <c r="O174" s="55"/>
    </row>
    <row r="175" spans="1:15" s="98" customFormat="1" ht="24" customHeight="1">
      <c r="A175" s="370" t="s">
        <v>301</v>
      </c>
      <c r="B175" s="370"/>
      <c r="C175" s="370"/>
      <c r="D175" s="370"/>
      <c r="E175" s="370"/>
      <c r="F175" s="370"/>
      <c r="G175" s="370"/>
      <c r="H175" s="370"/>
      <c r="I175" s="370"/>
      <c r="J175" s="370"/>
      <c r="K175" s="370"/>
      <c r="L175" s="370"/>
      <c r="M175" s="370"/>
      <c r="N175" s="370"/>
      <c r="O175" s="370"/>
    </row>
    <row r="176" spans="1:15" s="98" customFormat="1" ht="24" customHeight="1">
      <c r="A176" s="108"/>
      <c r="B176" s="108"/>
      <c r="C176" s="369" t="str">
        <f>+C139</f>
        <v xml:space="preserve">                               (                                                                                                                       )           </v>
      </c>
      <c r="D176" s="369"/>
      <c r="E176" s="369"/>
      <c r="F176" s="369"/>
      <c r="G176" s="369"/>
      <c r="H176" s="369"/>
      <c r="I176" s="369"/>
      <c r="J176" s="369"/>
      <c r="K176" s="369"/>
      <c r="L176" s="369"/>
      <c r="M176" s="369"/>
      <c r="N176" s="108"/>
      <c r="O176" s="108"/>
    </row>
  </sheetData>
  <sheetProtection formatCells="0" formatColumns="0" formatRows="0" insertColumns="0" insertRows="0" insertHyperlinks="0" deleteColumns="0" deleteRows="0" sort="0" autoFilter="0" pivotTables="0"/>
  <mergeCells count="40">
    <mergeCell ref="A72:O72"/>
    <mergeCell ref="A70:O70"/>
    <mergeCell ref="C71:M71"/>
    <mergeCell ref="A140:O140"/>
    <mergeCell ref="I113:O113"/>
    <mergeCell ref="A106:O106"/>
    <mergeCell ref="A104:O104"/>
    <mergeCell ref="C105:M105"/>
    <mergeCell ref="I169:K169"/>
    <mergeCell ref="M169:O169"/>
    <mergeCell ref="I153:K153"/>
    <mergeCell ref="A1:O1"/>
    <mergeCell ref="M38:O38"/>
    <mergeCell ref="M39:O39"/>
    <mergeCell ref="A33:O33"/>
    <mergeCell ref="C34:M34"/>
    <mergeCell ref="I18:O18"/>
    <mergeCell ref="I19:K19"/>
    <mergeCell ref="M19:O19"/>
    <mergeCell ref="A35:O35"/>
    <mergeCell ref="I125:O125"/>
    <mergeCell ref="I126:K126"/>
    <mergeCell ref="M126:O126"/>
    <mergeCell ref="A138:O138"/>
    <mergeCell ref="I170:K170"/>
    <mergeCell ref="I163:K163"/>
    <mergeCell ref="I114:K114"/>
    <mergeCell ref="M114:O114"/>
    <mergeCell ref="C176:M176"/>
    <mergeCell ref="M148:O148"/>
    <mergeCell ref="I155:K155"/>
    <mergeCell ref="I157:K157"/>
    <mergeCell ref="C139:M139"/>
    <mergeCell ref="A175:O175"/>
    <mergeCell ref="I159:K159"/>
    <mergeCell ref="I148:K148"/>
    <mergeCell ref="B148:G148"/>
    <mergeCell ref="I161:K161"/>
    <mergeCell ref="E170:G170"/>
    <mergeCell ref="B169:G169"/>
  </mergeCells>
  <pageMargins left="0.78740157480314965" right="0.39370078740157483" top="0.59055118110236227" bottom="0.39370078740157483" header="0.43307086614173229" footer="0.19685039370078741"/>
  <pageSetup paperSize="9" scale="85" orientation="portrait" r:id="rId1"/>
  <headerFooter alignWithMargins="0">
    <oddHeader>&amp;L&amp;"Angsana New,Regular"&amp;8THAI POLYCONS PUBLIC COMPANY LIMITED</oddHeader>
  </headerFooter>
  <rowBreaks count="4" manualBreakCount="4">
    <brk id="34" max="16383" man="1"/>
    <brk id="71" max="16383" man="1"/>
    <brk id="105" max="16383" man="1"/>
    <brk id="13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135"/>
  <sheetViews>
    <sheetView showGridLines="0" showRuler="0" topLeftCell="A79" zoomScaleNormal="100" zoomScaleSheetLayoutView="100" workbookViewId="0">
      <selection activeCell="R55" sqref="R55"/>
    </sheetView>
  </sheetViews>
  <sheetFormatPr defaultColWidth="9" defaultRowHeight="24.9" customHeight="1"/>
  <cols>
    <col min="1" max="1" width="2.59765625" style="98" customWidth="1"/>
    <col min="2" max="2" width="1.19921875" style="98" customWidth="1"/>
    <col min="3" max="3" width="7.69921875" style="98" customWidth="1"/>
    <col min="4" max="4" width="27.5" style="98" customWidth="1"/>
    <col min="5" max="5" width="0.5" style="98" customWidth="1"/>
    <col min="6" max="6" width="14.09765625" style="98" customWidth="1"/>
    <col min="7" max="7" width="0.5" style="98" customWidth="1"/>
    <col min="8" max="8" width="14.09765625" style="98" customWidth="1"/>
    <col min="9" max="9" width="0.5" style="98" customWidth="1"/>
    <col min="10" max="10" width="14.09765625" style="98" customWidth="1"/>
    <col min="11" max="11" width="0.5" style="98" customWidth="1"/>
    <col min="12" max="12" width="14.09765625" style="98" customWidth="1"/>
    <col min="13" max="13" width="1.59765625" style="98" customWidth="1"/>
    <col min="14" max="14" width="9" style="98"/>
    <col min="15" max="24" width="9.09765625" style="90" customWidth="1"/>
    <col min="25" max="16384" width="9" style="90"/>
  </cols>
  <sheetData>
    <row r="1" spans="1:13" s="51" customFormat="1" ht="24" customHeight="1">
      <c r="A1" s="370" t="s">
        <v>292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</row>
    <row r="2" spans="1:13" s="51" customFormat="1" ht="24" customHeigh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67"/>
    </row>
    <row r="3" spans="1:13" s="51" customFormat="1" ht="24" customHeight="1">
      <c r="A3" s="108"/>
      <c r="B3" s="108"/>
      <c r="C3" s="61"/>
      <c r="D3" s="67" t="s">
        <v>1152</v>
      </c>
      <c r="E3" s="108"/>
      <c r="F3" s="108"/>
      <c r="G3" s="108"/>
      <c r="H3" s="108"/>
      <c r="I3" s="108"/>
      <c r="J3" s="108"/>
      <c r="K3" s="108"/>
      <c r="L3" s="108"/>
      <c r="M3" s="67"/>
    </row>
    <row r="4" spans="1:13" s="51" customFormat="1" ht="24" customHeight="1">
      <c r="A4" s="108"/>
      <c r="B4" s="108"/>
      <c r="C4" s="67" t="s">
        <v>1153</v>
      </c>
      <c r="E4" s="108"/>
      <c r="F4" s="108"/>
      <c r="G4" s="108"/>
      <c r="H4" s="108"/>
      <c r="I4" s="108"/>
      <c r="J4" s="108"/>
      <c r="K4" s="108"/>
      <c r="L4" s="108"/>
      <c r="M4" s="67"/>
    </row>
    <row r="5" spans="1:13" s="51" customFormat="1" ht="15" customHeight="1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67"/>
    </row>
    <row r="6" spans="1:13" s="51" customFormat="1" ht="24" customHeight="1">
      <c r="A6" s="108"/>
      <c r="B6" s="108"/>
      <c r="C6" s="373" t="s">
        <v>165</v>
      </c>
      <c r="D6" s="373"/>
      <c r="E6" s="108"/>
      <c r="F6" s="373" t="s">
        <v>166</v>
      </c>
      <c r="G6" s="373"/>
      <c r="H6" s="373"/>
      <c r="I6" s="108"/>
      <c r="J6" s="373" t="s">
        <v>167</v>
      </c>
      <c r="K6" s="373"/>
      <c r="L6" s="373"/>
      <c r="M6" s="67"/>
    </row>
    <row r="7" spans="1:13" s="51" customFormat="1" ht="24" customHeight="1">
      <c r="A7" s="108"/>
      <c r="B7" s="108"/>
      <c r="C7" s="51" t="s">
        <v>468</v>
      </c>
      <c r="F7" s="369" t="s">
        <v>342</v>
      </c>
      <c r="G7" s="369"/>
      <c r="H7" s="369"/>
      <c r="I7" s="108"/>
      <c r="J7" s="51" t="s">
        <v>173</v>
      </c>
      <c r="L7" s="55"/>
      <c r="M7" s="67"/>
    </row>
    <row r="8" spans="1:13" s="51" customFormat="1" ht="24" customHeight="1">
      <c r="A8" s="108"/>
      <c r="B8" s="108"/>
      <c r="C8" s="51" t="s">
        <v>469</v>
      </c>
      <c r="D8" s="67"/>
      <c r="F8" s="369" t="s">
        <v>340</v>
      </c>
      <c r="G8" s="369"/>
      <c r="H8" s="369"/>
      <c r="I8" s="108"/>
      <c r="J8" s="51" t="s">
        <v>173</v>
      </c>
      <c r="L8" s="55"/>
      <c r="M8" s="67"/>
    </row>
    <row r="9" spans="1:13" s="51" customFormat="1" ht="24" customHeight="1">
      <c r="A9" s="108"/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67"/>
    </row>
    <row r="10" spans="1:13" s="51" customFormat="1" ht="24" customHeight="1">
      <c r="A10" s="12" t="s">
        <v>1069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</row>
    <row r="11" spans="1:13" s="51" customFormat="1" ht="24" customHeight="1">
      <c r="A11" s="67" t="s">
        <v>369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</row>
    <row r="12" spans="1:13" s="51" customFormat="1" ht="24" customHeight="1">
      <c r="A12" s="67" t="s">
        <v>371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</row>
    <row r="13" spans="1:13" s="51" customFormat="1" ht="24" customHeight="1">
      <c r="A13" s="67" t="s">
        <v>370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</row>
    <row r="14" spans="1:13" s="51" customFormat="1" ht="15" customHeight="1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</row>
    <row r="15" spans="1:13" s="51" customFormat="1" ht="24" customHeight="1">
      <c r="A15" s="67"/>
      <c r="B15" s="67"/>
      <c r="C15" s="67"/>
      <c r="D15" s="67"/>
      <c r="E15" s="108"/>
      <c r="F15" s="109" t="s">
        <v>372</v>
      </c>
      <c r="G15" s="108"/>
      <c r="H15" s="83"/>
      <c r="I15" s="83"/>
      <c r="J15" s="373" t="s">
        <v>38</v>
      </c>
      <c r="K15" s="373"/>
      <c r="L15" s="373"/>
      <c r="M15" s="67"/>
    </row>
    <row r="16" spans="1:13" s="51" customFormat="1" ht="24" customHeight="1">
      <c r="A16" s="67"/>
      <c r="E16" s="83"/>
      <c r="F16" s="111" t="s">
        <v>373</v>
      </c>
      <c r="G16" s="83"/>
      <c r="H16" s="111" t="s">
        <v>374</v>
      </c>
      <c r="I16" s="83"/>
      <c r="J16" s="154" t="str">
        <f>+'P39-43'!M20</f>
        <v>June 30, 2022</v>
      </c>
      <c r="K16" s="83"/>
      <c r="L16" s="154" t="s">
        <v>1357</v>
      </c>
      <c r="M16" s="67"/>
    </row>
    <row r="17" spans="1:15" s="51" customFormat="1" ht="24" customHeight="1">
      <c r="A17" s="108"/>
      <c r="B17" s="12" t="s">
        <v>375</v>
      </c>
      <c r="C17" s="108"/>
      <c r="D17" s="108"/>
      <c r="E17" s="67"/>
      <c r="F17" s="67"/>
      <c r="G17" s="67"/>
      <c r="H17" s="67"/>
      <c r="I17" s="67"/>
      <c r="J17" s="67"/>
      <c r="K17" s="67"/>
      <c r="L17" s="67"/>
      <c r="M17" s="67"/>
    </row>
    <row r="18" spans="1:15" s="51" customFormat="1" ht="24" customHeight="1">
      <c r="A18" s="108"/>
      <c r="B18" s="12" t="s">
        <v>376</v>
      </c>
      <c r="C18" s="108"/>
      <c r="D18" s="108"/>
      <c r="E18" s="67"/>
      <c r="F18" s="67"/>
      <c r="G18" s="67"/>
      <c r="H18" s="67"/>
      <c r="I18" s="67"/>
      <c r="J18" s="67"/>
      <c r="K18" s="67"/>
      <c r="L18" s="67"/>
      <c r="M18" s="67"/>
    </row>
    <row r="19" spans="1:15" s="51" customFormat="1" ht="24" customHeight="1">
      <c r="A19" s="67"/>
      <c r="B19" s="67" t="s">
        <v>359</v>
      </c>
      <c r="C19" s="67"/>
      <c r="D19" s="67"/>
      <c r="E19" s="67"/>
      <c r="F19" s="83" t="s">
        <v>379</v>
      </c>
      <c r="G19" s="67"/>
      <c r="H19" s="109" t="s">
        <v>381</v>
      </c>
      <c r="I19" s="67"/>
      <c r="J19" s="329">
        <v>49051012.060000002</v>
      </c>
      <c r="K19" s="67"/>
      <c r="L19" s="62">
        <v>169630113.63999999</v>
      </c>
      <c r="M19" s="67"/>
      <c r="O19"/>
    </row>
    <row r="20" spans="1:15" s="51" customFormat="1" ht="24" customHeight="1">
      <c r="A20" s="67"/>
      <c r="B20" s="67" t="s">
        <v>360</v>
      </c>
      <c r="C20" s="67"/>
      <c r="D20" s="67"/>
      <c r="E20" s="67"/>
      <c r="F20" s="83" t="s">
        <v>380</v>
      </c>
      <c r="G20" s="67"/>
      <c r="H20" s="109" t="s">
        <v>382</v>
      </c>
      <c r="I20" s="67"/>
      <c r="J20" s="329">
        <v>154818694.59</v>
      </c>
      <c r="K20" s="67"/>
      <c r="L20" s="62">
        <v>147463747.62</v>
      </c>
      <c r="M20" s="67"/>
      <c r="O20"/>
    </row>
    <row r="21" spans="1:15" s="51" customFormat="1" ht="24" customHeight="1">
      <c r="A21" s="67"/>
      <c r="B21" s="67" t="s">
        <v>361</v>
      </c>
      <c r="C21" s="67"/>
      <c r="D21" s="67"/>
      <c r="E21" s="67"/>
      <c r="F21" s="83" t="s">
        <v>379</v>
      </c>
      <c r="G21" s="67"/>
      <c r="H21" s="109" t="s">
        <v>383</v>
      </c>
      <c r="I21" s="67"/>
      <c r="J21" s="329">
        <v>139156724.88</v>
      </c>
      <c r="K21" s="67"/>
      <c r="L21" s="62">
        <v>151169695.56</v>
      </c>
      <c r="M21" s="67"/>
    </row>
    <row r="22" spans="1:15" s="51" customFormat="1" ht="24" customHeight="1">
      <c r="A22" s="67"/>
      <c r="B22" s="67" t="s">
        <v>420</v>
      </c>
      <c r="C22" s="67"/>
      <c r="D22" s="67"/>
      <c r="E22" s="67"/>
      <c r="F22" s="83" t="s">
        <v>379</v>
      </c>
      <c r="G22" s="67"/>
      <c r="H22" s="109" t="s">
        <v>384</v>
      </c>
      <c r="I22" s="67"/>
      <c r="J22" s="329">
        <v>163578401.11000001</v>
      </c>
      <c r="K22" s="67"/>
      <c r="L22" s="62">
        <v>161722346.03</v>
      </c>
      <c r="M22" s="67"/>
    </row>
    <row r="23" spans="1:15" s="51" customFormat="1" ht="24" customHeight="1">
      <c r="A23" s="67"/>
      <c r="B23" s="67" t="s">
        <v>363</v>
      </c>
      <c r="C23" s="67"/>
      <c r="D23" s="67"/>
      <c r="E23" s="67"/>
      <c r="F23" s="83" t="s">
        <v>379</v>
      </c>
      <c r="G23" s="67"/>
      <c r="H23" s="109" t="s">
        <v>385</v>
      </c>
      <c r="I23" s="67"/>
      <c r="J23" s="329">
        <v>161005499.19</v>
      </c>
      <c r="K23" s="67"/>
      <c r="L23" s="132">
        <v>163701568.96000001</v>
      </c>
      <c r="M23" s="67"/>
    </row>
    <row r="24" spans="1:15" s="51" customFormat="1" ht="24" customHeight="1">
      <c r="A24" s="67"/>
      <c r="B24" s="67" t="s">
        <v>362</v>
      </c>
      <c r="C24" s="67"/>
      <c r="E24" s="67"/>
      <c r="F24" s="83" t="s">
        <v>447</v>
      </c>
      <c r="G24" s="67"/>
      <c r="H24" s="20" t="s">
        <v>532</v>
      </c>
      <c r="I24" s="67"/>
      <c r="J24" s="330"/>
      <c r="K24" s="67"/>
      <c r="L24" s="84"/>
      <c r="M24" s="67"/>
    </row>
    <row r="25" spans="1:15" s="51" customFormat="1" ht="24" customHeight="1">
      <c r="A25" s="67"/>
      <c r="B25" s="67"/>
      <c r="C25" s="67"/>
      <c r="E25" s="67"/>
      <c r="F25" s="83"/>
      <c r="G25" s="67"/>
      <c r="H25" s="20" t="s">
        <v>533</v>
      </c>
      <c r="I25" s="67"/>
      <c r="J25" s="330"/>
      <c r="K25" s="67"/>
      <c r="L25" s="132"/>
      <c r="M25" s="67"/>
    </row>
    <row r="26" spans="1:15" s="51" customFormat="1" ht="24" customHeight="1">
      <c r="A26" s="67"/>
      <c r="B26" s="67"/>
      <c r="C26" s="67"/>
      <c r="E26" s="67"/>
      <c r="F26" s="83"/>
      <c r="G26" s="67"/>
      <c r="H26" s="20" t="s">
        <v>534</v>
      </c>
      <c r="I26" s="67"/>
      <c r="J26" s="67"/>
      <c r="K26" s="67"/>
      <c r="L26" s="132"/>
      <c r="M26" s="67"/>
    </row>
    <row r="27" spans="1:15" s="51" customFormat="1" ht="24" customHeight="1">
      <c r="A27" s="67"/>
      <c r="B27" s="67"/>
      <c r="C27" s="67"/>
      <c r="E27" s="67"/>
      <c r="F27" s="83"/>
      <c r="G27" s="67"/>
      <c r="H27" s="169" t="s">
        <v>535</v>
      </c>
      <c r="I27" s="67"/>
      <c r="J27" s="67"/>
      <c r="K27" s="67"/>
      <c r="L27" s="132"/>
      <c r="M27" s="67"/>
    </row>
    <row r="28" spans="1:15" s="51" customFormat="1" ht="24" customHeight="1">
      <c r="A28" s="67"/>
      <c r="B28" s="67"/>
      <c r="C28" s="67"/>
      <c r="E28" s="67"/>
      <c r="F28" s="83"/>
      <c r="G28" s="67"/>
      <c r="H28" s="169" t="s">
        <v>536</v>
      </c>
      <c r="I28" s="67"/>
      <c r="M28" s="67"/>
    </row>
    <row r="29" spans="1:15" s="51" customFormat="1" ht="24" customHeight="1">
      <c r="A29" s="67"/>
      <c r="B29" s="67"/>
      <c r="C29" s="67"/>
      <c r="E29" s="67"/>
      <c r="F29" s="83"/>
      <c r="G29" s="67"/>
      <c r="H29" s="169" t="s">
        <v>531</v>
      </c>
      <c r="I29" s="67"/>
      <c r="J29" s="329">
        <v>328668255.76999998</v>
      </c>
      <c r="K29" s="67"/>
      <c r="L29" s="132">
        <v>203293980.49000001</v>
      </c>
      <c r="M29" s="67"/>
    </row>
    <row r="30" spans="1:15" s="51" customFormat="1" ht="24" customHeight="1">
      <c r="A30" s="67"/>
      <c r="B30" s="67" t="s">
        <v>458</v>
      </c>
      <c r="C30" s="67"/>
      <c r="E30" s="67"/>
      <c r="F30" s="83" t="s">
        <v>379</v>
      </c>
      <c r="G30" s="67"/>
      <c r="H30" s="109" t="s">
        <v>461</v>
      </c>
      <c r="I30" s="67"/>
      <c r="J30" s="329">
        <v>74601288.030000001</v>
      </c>
      <c r="K30" s="67"/>
      <c r="L30" s="132">
        <v>77188035.239999995</v>
      </c>
      <c r="M30" s="67"/>
    </row>
    <row r="31" spans="1:15" s="51" customFormat="1" ht="24" customHeight="1">
      <c r="A31" s="67"/>
      <c r="B31" s="67" t="s">
        <v>528</v>
      </c>
      <c r="C31" s="67"/>
      <c r="E31" s="67"/>
      <c r="F31" s="83" t="s">
        <v>379</v>
      </c>
      <c r="G31" s="67"/>
      <c r="H31" s="109" t="s">
        <v>461</v>
      </c>
      <c r="I31" s="67"/>
      <c r="J31" s="329">
        <v>80514600.540000007</v>
      </c>
      <c r="K31" s="67"/>
      <c r="L31" s="132">
        <v>68690189.629999995</v>
      </c>
      <c r="M31" s="67"/>
    </row>
    <row r="32" spans="1:15" s="51" customFormat="1" ht="24" customHeight="1">
      <c r="A32" s="67"/>
      <c r="B32" s="67" t="s">
        <v>459</v>
      </c>
      <c r="C32" s="67"/>
      <c r="E32" s="67"/>
      <c r="F32" s="83" t="s">
        <v>460</v>
      </c>
      <c r="G32" s="67"/>
      <c r="H32" s="109" t="s">
        <v>462</v>
      </c>
      <c r="I32" s="67"/>
      <c r="J32" s="331">
        <v>87727676.040000007</v>
      </c>
      <c r="K32" s="67"/>
      <c r="L32" s="136">
        <v>66142427.159999996</v>
      </c>
      <c r="M32" s="67"/>
    </row>
    <row r="33" spans="1:13" s="51" customFormat="1" ht="24" customHeight="1" thickBot="1">
      <c r="A33" s="108"/>
      <c r="B33" s="67"/>
      <c r="C33" s="67"/>
      <c r="D33" s="67" t="s">
        <v>433</v>
      </c>
      <c r="E33" s="108"/>
      <c r="F33" s="83"/>
      <c r="G33" s="67"/>
      <c r="H33" s="67"/>
      <c r="I33" s="67"/>
      <c r="J33" s="174">
        <f>SUM(J19:J32)</f>
        <v>1239122152.2099998</v>
      </c>
      <c r="K33" s="165"/>
      <c r="L33" s="164">
        <f>SUM(L19:L32)</f>
        <v>1209002104.3300002</v>
      </c>
      <c r="M33" s="67"/>
    </row>
    <row r="34" spans="1:13" s="51" customFormat="1" ht="24" customHeight="1" thickTop="1">
      <c r="A34" s="108"/>
      <c r="B34" s="67"/>
      <c r="C34" s="67"/>
      <c r="D34" s="67"/>
      <c r="E34" s="108"/>
      <c r="F34" s="83"/>
      <c r="G34" s="67"/>
      <c r="H34" s="67"/>
      <c r="I34" s="67"/>
      <c r="J34" s="159"/>
      <c r="K34" s="165"/>
      <c r="L34" s="176"/>
      <c r="M34" s="67"/>
    </row>
    <row r="35" spans="1:13" s="51" customFormat="1" ht="24" customHeight="1">
      <c r="A35" s="108"/>
      <c r="B35" s="67"/>
      <c r="C35" s="67"/>
      <c r="D35" s="67"/>
      <c r="E35" s="108"/>
      <c r="F35" s="83"/>
      <c r="G35" s="67"/>
      <c r="H35" s="67"/>
      <c r="I35" s="67"/>
      <c r="J35" s="159"/>
      <c r="K35" s="165"/>
      <c r="L35" s="176"/>
      <c r="M35" s="67"/>
    </row>
    <row r="36" spans="1:13" s="51" customFormat="1" ht="24" customHeight="1">
      <c r="A36" s="370" t="s">
        <v>301</v>
      </c>
      <c r="B36" s="370"/>
      <c r="C36" s="370"/>
      <c r="D36" s="370"/>
      <c r="E36" s="370"/>
      <c r="F36" s="370"/>
      <c r="G36" s="370"/>
      <c r="H36" s="370"/>
      <c r="I36" s="370"/>
      <c r="J36" s="370"/>
      <c r="K36" s="370"/>
      <c r="L36" s="370"/>
      <c r="M36" s="67"/>
    </row>
    <row r="37" spans="1:13" s="51" customFormat="1" ht="24" customHeight="1">
      <c r="A37" s="108"/>
      <c r="B37" s="108"/>
      <c r="C37" s="369" t="s">
        <v>440</v>
      </c>
      <c r="D37" s="369"/>
      <c r="E37" s="369"/>
      <c r="F37" s="369"/>
      <c r="G37" s="369"/>
      <c r="H37" s="369"/>
      <c r="I37" s="369"/>
      <c r="J37" s="369"/>
      <c r="K37" s="369"/>
      <c r="L37" s="369"/>
      <c r="M37" s="67"/>
    </row>
    <row r="38" spans="1:13" s="51" customFormat="1" ht="27.9" customHeight="1">
      <c r="A38" s="370" t="s">
        <v>452</v>
      </c>
      <c r="B38" s="370"/>
      <c r="C38" s="370"/>
      <c r="D38" s="370"/>
      <c r="E38" s="370"/>
      <c r="F38" s="370"/>
      <c r="G38" s="370"/>
      <c r="H38" s="370"/>
      <c r="I38" s="370"/>
      <c r="J38" s="370"/>
      <c r="K38" s="370"/>
      <c r="L38" s="370"/>
      <c r="M38" s="370"/>
    </row>
    <row r="39" spans="1:13" s="51" customFormat="1" ht="27.9" customHeight="1">
      <c r="A39" s="108"/>
      <c r="B39" s="67"/>
      <c r="C39" s="67"/>
      <c r="D39" s="67"/>
      <c r="E39" s="108"/>
      <c r="F39" s="83"/>
      <c r="G39" s="67"/>
      <c r="H39" s="67"/>
      <c r="I39" s="67"/>
      <c r="J39" s="159"/>
      <c r="K39" s="165"/>
      <c r="L39" s="176"/>
      <c r="M39" s="67"/>
    </row>
    <row r="40" spans="1:13" s="51" customFormat="1" ht="27.9" customHeight="1">
      <c r="A40" s="108"/>
      <c r="B40" s="108"/>
      <c r="C40" s="108"/>
      <c r="D40" s="108"/>
      <c r="E40" s="370" t="s">
        <v>372</v>
      </c>
      <c r="F40" s="370"/>
      <c r="G40" s="370"/>
      <c r="H40" s="83"/>
      <c r="I40" s="83"/>
      <c r="J40" s="373" t="s">
        <v>38</v>
      </c>
      <c r="K40" s="373"/>
      <c r="L40" s="373"/>
      <c r="M40" s="67"/>
    </row>
    <row r="41" spans="1:13" s="51" customFormat="1" ht="27.9" customHeight="1">
      <c r="A41" s="108"/>
      <c r="B41" s="108"/>
      <c r="C41" s="108"/>
      <c r="D41" s="108"/>
      <c r="E41" s="83"/>
      <c r="F41" s="111" t="s">
        <v>373</v>
      </c>
      <c r="G41" s="83"/>
      <c r="H41" s="111" t="s">
        <v>374</v>
      </c>
      <c r="I41" s="83"/>
      <c r="J41" s="154" t="str">
        <f>+J16</f>
        <v>June 30, 2022</v>
      </c>
      <c r="K41" s="83"/>
      <c r="L41" s="154" t="str">
        <f>+L16</f>
        <v>June 30, 2021</v>
      </c>
      <c r="M41" s="67"/>
    </row>
    <row r="42" spans="1:13" s="51" customFormat="1" ht="27.9" customHeight="1">
      <c r="A42" s="12"/>
      <c r="B42" s="12" t="s">
        <v>377</v>
      </c>
      <c r="C42" s="12"/>
      <c r="D42" s="108"/>
      <c r="E42" s="108"/>
      <c r="F42" s="83"/>
      <c r="G42" s="67"/>
      <c r="H42" s="67"/>
      <c r="I42" s="67"/>
      <c r="J42" s="108"/>
      <c r="K42" s="67"/>
      <c r="L42" s="108"/>
      <c r="M42" s="67"/>
    </row>
    <row r="43" spans="1:13" s="51" customFormat="1" ht="27.9" customHeight="1">
      <c r="A43" s="12"/>
      <c r="B43" s="12" t="s">
        <v>378</v>
      </c>
      <c r="C43" s="12"/>
      <c r="D43" s="108"/>
      <c r="E43" s="108"/>
      <c r="M43" s="67"/>
    </row>
    <row r="44" spans="1:13" s="51" customFormat="1" ht="27.9" customHeight="1">
      <c r="A44" s="67"/>
      <c r="B44" s="67" t="s">
        <v>359</v>
      </c>
      <c r="C44" s="67"/>
      <c r="D44" s="67"/>
      <c r="E44" s="108"/>
      <c r="F44" s="83" t="s">
        <v>379</v>
      </c>
      <c r="G44" s="67"/>
      <c r="H44" s="109" t="s">
        <v>381</v>
      </c>
      <c r="I44" s="67"/>
      <c r="J44" s="62">
        <v>49051012.060000002</v>
      </c>
      <c r="K44" s="67"/>
      <c r="L44" s="62">
        <v>169630113.63999999</v>
      </c>
      <c r="M44" s="67"/>
    </row>
    <row r="45" spans="1:13" s="51" customFormat="1" ht="27.9" customHeight="1">
      <c r="A45" s="67"/>
      <c r="B45" s="67" t="s">
        <v>360</v>
      </c>
      <c r="C45" s="67"/>
      <c r="D45" s="67"/>
      <c r="E45" s="108"/>
      <c r="F45" s="83" t="s">
        <v>380</v>
      </c>
      <c r="G45" s="67"/>
      <c r="H45" s="109" t="s">
        <v>382</v>
      </c>
      <c r="I45" s="67"/>
      <c r="J45" s="62">
        <v>154818694.59</v>
      </c>
      <c r="K45" s="67"/>
      <c r="L45" s="62">
        <v>147463747.62</v>
      </c>
      <c r="M45" s="67"/>
    </row>
    <row r="46" spans="1:13" s="51" customFormat="1" ht="27.9" customHeight="1">
      <c r="A46" s="67"/>
      <c r="B46" s="67" t="s">
        <v>361</v>
      </c>
      <c r="C46" s="67"/>
      <c r="D46" s="67"/>
      <c r="E46" s="108"/>
      <c r="F46" s="83" t="s">
        <v>379</v>
      </c>
      <c r="G46" s="67"/>
      <c r="H46" s="109" t="s">
        <v>383</v>
      </c>
      <c r="I46" s="67"/>
      <c r="J46" s="62">
        <v>139156724.88</v>
      </c>
      <c r="K46" s="67"/>
      <c r="L46" s="62">
        <v>151169695.56</v>
      </c>
      <c r="M46" s="67"/>
    </row>
    <row r="47" spans="1:13" s="51" customFormat="1" ht="27.9" customHeight="1">
      <c r="A47" s="67"/>
      <c r="B47" s="67" t="s">
        <v>420</v>
      </c>
      <c r="C47" s="67"/>
      <c r="D47" s="67"/>
      <c r="E47" s="108"/>
      <c r="F47" s="83" t="s">
        <v>379</v>
      </c>
      <c r="G47" s="67"/>
      <c r="H47" s="109" t="s">
        <v>384</v>
      </c>
      <c r="I47" s="67"/>
      <c r="J47" s="62">
        <v>163578401.11000001</v>
      </c>
      <c r="K47" s="67"/>
      <c r="L47" s="62">
        <v>161722346.03</v>
      </c>
      <c r="M47" s="67"/>
    </row>
    <row r="48" spans="1:13" s="51" customFormat="1" ht="27.9" customHeight="1">
      <c r="A48" s="67"/>
      <c r="B48" s="67" t="s">
        <v>363</v>
      </c>
      <c r="C48" s="67"/>
      <c r="D48" s="67"/>
      <c r="E48" s="108"/>
      <c r="F48" s="83" t="s">
        <v>379</v>
      </c>
      <c r="G48" s="67"/>
      <c r="H48" s="109" t="s">
        <v>385</v>
      </c>
      <c r="I48" s="67"/>
      <c r="J48" s="62">
        <v>161005499.19</v>
      </c>
      <c r="K48" s="67"/>
      <c r="L48" s="132">
        <v>163701568.96000001</v>
      </c>
      <c r="M48" s="67"/>
    </row>
    <row r="49" spans="1:13" s="51" customFormat="1" ht="27.9" customHeight="1">
      <c r="A49" s="67"/>
      <c r="B49" s="67" t="s">
        <v>362</v>
      </c>
      <c r="C49" s="67"/>
      <c r="E49" s="108"/>
      <c r="F49" s="83" t="s">
        <v>447</v>
      </c>
      <c r="G49" s="67"/>
      <c r="H49" s="20" t="s">
        <v>537</v>
      </c>
      <c r="I49" s="67"/>
      <c r="J49" s="67"/>
      <c r="K49" s="67"/>
      <c r="L49" s="67"/>
      <c r="M49" s="67"/>
    </row>
    <row r="50" spans="1:13" s="51" customFormat="1" ht="27.9" customHeight="1">
      <c r="A50" s="67"/>
      <c r="B50" s="67"/>
      <c r="C50" s="67"/>
      <c r="E50" s="108"/>
      <c r="F50" s="83"/>
      <c r="G50" s="67"/>
      <c r="H50" s="109" t="s">
        <v>533</v>
      </c>
      <c r="I50" s="67"/>
      <c r="J50" s="132"/>
      <c r="K50" s="67"/>
      <c r="L50" s="332"/>
      <c r="M50" s="67"/>
    </row>
    <row r="51" spans="1:13" s="51" customFormat="1" ht="27.9" customHeight="1">
      <c r="A51" s="67"/>
      <c r="B51" s="67"/>
      <c r="C51" s="67"/>
      <c r="E51" s="108"/>
      <c r="F51" s="83"/>
      <c r="G51" s="67"/>
      <c r="H51" s="20" t="s">
        <v>534</v>
      </c>
      <c r="I51" s="67"/>
      <c r="J51" s="67"/>
      <c r="K51" s="67"/>
      <c r="L51" s="332"/>
      <c r="M51" s="67"/>
    </row>
    <row r="52" spans="1:13" s="51" customFormat="1" ht="27.9" customHeight="1">
      <c r="A52" s="67"/>
      <c r="B52" s="67"/>
      <c r="C52" s="67"/>
      <c r="E52" s="108"/>
      <c r="F52" s="83"/>
      <c r="G52" s="67"/>
      <c r="H52" s="169" t="s">
        <v>535</v>
      </c>
      <c r="I52" s="67"/>
      <c r="J52" s="67"/>
      <c r="K52" s="67"/>
      <c r="L52" s="332"/>
      <c r="M52" s="67"/>
    </row>
    <row r="53" spans="1:13" s="51" customFormat="1" ht="27.9" customHeight="1">
      <c r="A53" s="67"/>
      <c r="B53" s="67"/>
      <c r="C53" s="67"/>
      <c r="E53" s="108"/>
      <c r="F53" s="83"/>
      <c r="G53" s="67"/>
      <c r="H53" s="169" t="s">
        <v>536</v>
      </c>
      <c r="I53" s="67"/>
      <c r="M53" s="67"/>
    </row>
    <row r="54" spans="1:13" s="51" customFormat="1" ht="27.9" customHeight="1">
      <c r="A54" s="67"/>
      <c r="B54" s="67"/>
      <c r="C54" s="67"/>
      <c r="E54" s="108"/>
      <c r="F54" s="83"/>
      <c r="G54" s="67"/>
      <c r="H54" s="169" t="s">
        <v>531</v>
      </c>
      <c r="I54" s="67"/>
      <c r="J54" s="132">
        <v>328668255.76999998</v>
      </c>
      <c r="K54" s="67"/>
      <c r="L54" s="132">
        <v>203293980.49000001</v>
      </c>
      <c r="M54" s="67"/>
    </row>
    <row r="55" spans="1:13" s="51" customFormat="1" ht="27.9" customHeight="1">
      <c r="A55" s="67"/>
      <c r="B55" s="67" t="s">
        <v>458</v>
      </c>
      <c r="C55" s="67"/>
      <c r="E55" s="67"/>
      <c r="F55" s="83" t="s">
        <v>379</v>
      </c>
      <c r="G55" s="67"/>
      <c r="H55" s="109" t="s">
        <v>461</v>
      </c>
      <c r="I55" s="67"/>
      <c r="J55" s="62">
        <v>74601288.030000001</v>
      </c>
      <c r="K55" s="67"/>
      <c r="L55" s="132">
        <v>77188035.239999995</v>
      </c>
      <c r="M55" s="67"/>
    </row>
    <row r="56" spans="1:13" s="51" customFormat="1" ht="27.9" customHeight="1">
      <c r="A56" s="67"/>
      <c r="B56" s="67" t="s">
        <v>528</v>
      </c>
      <c r="C56" s="67"/>
      <c r="E56" s="67"/>
      <c r="F56" s="83" t="s">
        <v>379</v>
      </c>
      <c r="G56" s="67"/>
      <c r="H56" s="109" t="s">
        <v>461</v>
      </c>
      <c r="I56" s="67"/>
      <c r="J56" s="62">
        <v>80514600.540000007</v>
      </c>
      <c r="K56" s="67"/>
      <c r="L56" s="132">
        <v>68690189.629999995</v>
      </c>
      <c r="M56" s="67"/>
    </row>
    <row r="57" spans="1:13" s="51" customFormat="1" ht="27.9" customHeight="1">
      <c r="A57" s="67"/>
      <c r="B57" s="67" t="s">
        <v>459</v>
      </c>
      <c r="C57" s="67"/>
      <c r="E57" s="67"/>
      <c r="F57" s="83" t="s">
        <v>460</v>
      </c>
      <c r="G57" s="67"/>
      <c r="H57" s="109" t="s">
        <v>462</v>
      </c>
      <c r="I57" s="67"/>
      <c r="J57" s="136">
        <v>87727676.040000007</v>
      </c>
      <c r="K57" s="67"/>
      <c r="L57" s="136">
        <v>66142427.159999996</v>
      </c>
      <c r="M57" s="67"/>
    </row>
    <row r="58" spans="1:13" s="51" customFormat="1" ht="27.9" customHeight="1" thickBot="1">
      <c r="A58" s="108"/>
      <c r="B58" s="67"/>
      <c r="C58" s="67"/>
      <c r="D58" s="67" t="s">
        <v>434</v>
      </c>
      <c r="E58" s="108"/>
      <c r="F58" s="67"/>
      <c r="G58" s="67"/>
      <c r="H58" s="67"/>
      <c r="I58" s="67"/>
      <c r="J58" s="174">
        <f>SUM(J44:J57)</f>
        <v>1239122152.2099998</v>
      </c>
      <c r="K58" s="165"/>
      <c r="L58" s="164">
        <f>SUM(L44:L57)</f>
        <v>1209002104.3300002</v>
      </c>
      <c r="M58" s="67"/>
    </row>
    <row r="59" spans="1:13" s="51" customFormat="1" ht="27.9" customHeight="1" thickTop="1">
      <c r="A59" s="108"/>
      <c r="B59" s="67"/>
      <c r="C59" s="67"/>
      <c r="D59" s="67"/>
      <c r="E59" s="108"/>
      <c r="F59" s="67"/>
      <c r="G59" s="67"/>
      <c r="H59" s="67"/>
      <c r="I59" s="67"/>
      <c r="J59" s="176"/>
      <c r="K59" s="165"/>
      <c r="L59" s="176"/>
      <c r="M59" s="67"/>
    </row>
    <row r="60" spans="1:13" s="51" customFormat="1" ht="27.9" customHeight="1">
      <c r="A60" s="12" t="s">
        <v>1070</v>
      </c>
      <c r="B60" s="108"/>
      <c r="C60" s="98"/>
      <c r="E60" s="108"/>
      <c r="F60" s="67"/>
      <c r="G60" s="67"/>
      <c r="H60" s="67"/>
      <c r="I60" s="67"/>
      <c r="J60" s="108"/>
      <c r="K60" s="67"/>
      <c r="L60" s="108"/>
      <c r="M60" s="67"/>
    </row>
    <row r="61" spans="1:13" s="51" customFormat="1" ht="27.9" customHeight="1">
      <c r="A61" s="98" t="s">
        <v>323</v>
      </c>
      <c r="B61" s="98"/>
      <c r="C61" s="98"/>
      <c r="E61" s="108"/>
      <c r="F61" s="67"/>
      <c r="G61" s="67"/>
      <c r="H61" s="67"/>
      <c r="I61" s="67"/>
      <c r="J61" s="108"/>
      <c r="K61" s="67"/>
      <c r="L61" s="108"/>
      <c r="M61" s="67"/>
    </row>
    <row r="62" spans="1:13" s="51" customFormat="1" ht="27.9" customHeight="1">
      <c r="A62" s="98" t="s">
        <v>551</v>
      </c>
      <c r="B62" s="98"/>
      <c r="E62" s="108"/>
      <c r="F62" s="83"/>
      <c r="G62" s="67"/>
      <c r="H62" s="67"/>
      <c r="I62" s="67"/>
      <c r="J62" s="108"/>
      <c r="K62" s="67"/>
      <c r="L62" s="108"/>
      <c r="M62" s="67"/>
    </row>
    <row r="63" spans="1:13" s="51" customFormat="1" ht="27.9" customHeight="1">
      <c r="A63" s="108"/>
      <c r="B63" s="108"/>
      <c r="C63" s="108"/>
      <c r="D63" s="108"/>
      <c r="E63" s="108"/>
      <c r="M63" s="67"/>
    </row>
    <row r="64" spans="1:13" s="51" customFormat="1" ht="27.9" customHeight="1">
      <c r="A64" s="108"/>
      <c r="B64" s="108"/>
      <c r="C64" s="108"/>
      <c r="D64" s="108"/>
      <c r="E64" s="108"/>
      <c r="M64" s="67"/>
    </row>
    <row r="65" spans="1:13" s="51" customFormat="1" ht="27.9" customHeight="1">
      <c r="A65" s="98"/>
      <c r="B65" s="98"/>
      <c r="E65" s="108"/>
      <c r="F65" s="83"/>
      <c r="G65" s="67"/>
      <c r="H65" s="67"/>
      <c r="I65" s="67"/>
      <c r="J65" s="108"/>
      <c r="K65" s="67"/>
      <c r="L65" s="108"/>
      <c r="M65" s="67"/>
    </row>
    <row r="66" spans="1:13" s="51" customFormat="1" ht="27.9" customHeight="1">
      <c r="A66" s="108"/>
      <c r="B66" s="108"/>
      <c r="C66" s="108"/>
      <c r="D66" s="108"/>
      <c r="E66" s="108"/>
      <c r="G66" s="56"/>
      <c r="H66" s="53"/>
      <c r="I66" s="56"/>
      <c r="J66" s="53"/>
      <c r="K66" s="108"/>
      <c r="L66" s="53"/>
      <c r="M66" s="67"/>
    </row>
    <row r="67" spans="1:13" s="51" customFormat="1" ht="27.9" customHeight="1">
      <c r="A67" s="370" t="s">
        <v>301</v>
      </c>
      <c r="B67" s="370"/>
      <c r="C67" s="370"/>
      <c r="D67" s="370"/>
      <c r="E67" s="370"/>
      <c r="F67" s="370"/>
      <c r="G67" s="370"/>
      <c r="H67" s="370"/>
      <c r="I67" s="370"/>
      <c r="J67" s="370"/>
      <c r="K67" s="370"/>
      <c r="L67" s="370"/>
      <c r="M67" s="67"/>
    </row>
    <row r="68" spans="1:13" s="51" customFormat="1" ht="27.9" customHeight="1">
      <c r="A68" s="108"/>
      <c r="B68" s="108"/>
      <c r="C68" s="369" t="str">
        <f>+C37</f>
        <v xml:space="preserve">                                     (                                                                                                                    )           </v>
      </c>
      <c r="D68" s="369"/>
      <c r="E68" s="369"/>
      <c r="F68" s="369"/>
      <c r="G68" s="369"/>
      <c r="H68" s="369"/>
      <c r="I68" s="369"/>
      <c r="J68" s="369"/>
      <c r="K68" s="369"/>
      <c r="L68" s="369"/>
      <c r="M68" s="67"/>
    </row>
    <row r="69" spans="1:13" s="51" customFormat="1" ht="25.5" customHeight="1">
      <c r="A69" s="370" t="s">
        <v>453</v>
      </c>
      <c r="B69" s="370"/>
      <c r="C69" s="370"/>
      <c r="D69" s="370"/>
      <c r="E69" s="370"/>
      <c r="F69" s="370"/>
      <c r="G69" s="370"/>
      <c r="H69" s="370"/>
      <c r="I69" s="370"/>
      <c r="J69" s="370"/>
      <c r="K69" s="370"/>
      <c r="L69" s="370"/>
      <c r="M69" s="370"/>
    </row>
    <row r="70" spans="1:13" s="51" customFormat="1" ht="25.5" customHeight="1">
      <c r="A70" s="109"/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</row>
    <row r="71" spans="1:13" s="51" customFormat="1" ht="25.5" customHeight="1">
      <c r="A71" s="12" t="s">
        <v>1071</v>
      </c>
      <c r="B71" s="108"/>
      <c r="C71" s="108"/>
      <c r="D71" s="108"/>
      <c r="E71" s="108"/>
      <c r="F71" s="67"/>
      <c r="G71" s="67"/>
      <c r="H71" s="67"/>
      <c r="I71" s="67"/>
      <c r="J71" s="108"/>
      <c r="K71" s="67"/>
      <c r="L71" s="108"/>
      <c r="M71" s="67"/>
    </row>
    <row r="72" spans="1:13" s="51" customFormat="1" ht="25.5" customHeight="1">
      <c r="A72" s="108" t="s">
        <v>1272</v>
      </c>
      <c r="B72" s="108"/>
      <c r="C72" s="108"/>
      <c r="D72" s="108"/>
      <c r="E72" s="108"/>
      <c r="F72" s="67"/>
      <c r="G72" s="67"/>
      <c r="H72" s="67"/>
      <c r="I72" s="67"/>
      <c r="J72" s="108"/>
      <c r="K72" s="67"/>
      <c r="L72" s="108"/>
      <c r="M72" s="67"/>
    </row>
    <row r="73" spans="1:13" s="51" customFormat="1" ht="25.5" customHeight="1">
      <c r="A73" s="108"/>
      <c r="B73" s="108"/>
      <c r="C73" s="108"/>
      <c r="D73" s="108"/>
      <c r="E73" s="108"/>
      <c r="F73" s="67"/>
      <c r="G73" s="67"/>
      <c r="H73" s="67"/>
      <c r="I73" s="67"/>
      <c r="J73" s="108"/>
      <c r="K73" s="67"/>
      <c r="L73" s="108"/>
      <c r="M73" s="67"/>
    </row>
    <row r="74" spans="1:13" s="51" customFormat="1" ht="25.5" customHeight="1">
      <c r="A74" s="108"/>
      <c r="B74" s="108"/>
      <c r="C74" s="108"/>
      <c r="D74" s="108"/>
      <c r="E74" s="108"/>
      <c r="F74" s="373" t="s">
        <v>38</v>
      </c>
      <c r="G74" s="373"/>
      <c r="H74" s="373"/>
      <c r="I74" s="373"/>
      <c r="J74" s="373"/>
      <c r="K74" s="373"/>
      <c r="L74" s="373"/>
      <c r="M74" s="67"/>
    </row>
    <row r="75" spans="1:13" s="51" customFormat="1" ht="25.5" customHeight="1">
      <c r="A75" s="108"/>
      <c r="B75" s="108"/>
      <c r="C75" s="108"/>
      <c r="D75" s="108"/>
      <c r="E75" s="108"/>
      <c r="F75" s="110"/>
      <c r="G75" s="110" t="s">
        <v>39</v>
      </c>
      <c r="H75" s="110"/>
      <c r="I75" s="109"/>
      <c r="J75" s="378" t="s">
        <v>40</v>
      </c>
      <c r="K75" s="378"/>
      <c r="L75" s="378"/>
      <c r="M75" s="67"/>
    </row>
    <row r="76" spans="1:13" s="51" customFormat="1" ht="25.5" customHeight="1">
      <c r="A76" s="108"/>
      <c r="B76" s="108"/>
      <c r="C76" s="108"/>
      <c r="D76" s="108"/>
      <c r="E76" s="108"/>
      <c r="F76" s="154" t="str">
        <f>+F94</f>
        <v>2022</v>
      </c>
      <c r="G76" s="109"/>
      <c r="H76" s="154" t="str">
        <f>+H94</f>
        <v>2021</v>
      </c>
      <c r="I76" s="109"/>
      <c r="J76" s="110" t="str">
        <f>+F76</f>
        <v>2022</v>
      </c>
      <c r="K76" s="109"/>
      <c r="L76" s="110" t="str">
        <f>+H76</f>
        <v>2021</v>
      </c>
      <c r="M76" s="67"/>
    </row>
    <row r="77" spans="1:13" s="51" customFormat="1" ht="25.5" customHeight="1">
      <c r="A77" s="108" t="s">
        <v>343</v>
      </c>
      <c r="B77" s="108"/>
      <c r="C77" s="108"/>
      <c r="D77" s="108"/>
      <c r="E77" s="108"/>
      <c r="F77" s="53">
        <v>215947986.74000001</v>
      </c>
      <c r="G77" s="53"/>
      <c r="H77" s="53">
        <v>284105787.74000001</v>
      </c>
      <c r="I77" s="56"/>
      <c r="J77" s="53">
        <v>243711476.63999999</v>
      </c>
      <c r="K77" s="56"/>
      <c r="L77" s="53">
        <v>243576751.72999999</v>
      </c>
      <c r="M77" s="67"/>
    </row>
    <row r="78" spans="1:13" s="51" customFormat="1" ht="25.5" customHeight="1">
      <c r="A78" s="108" t="s">
        <v>344</v>
      </c>
      <c r="B78" s="108"/>
      <c r="C78" s="108"/>
      <c r="D78" s="108"/>
      <c r="E78" s="108"/>
      <c r="F78" s="296">
        <v>-1965661.24</v>
      </c>
      <c r="G78" s="53"/>
      <c r="H78" s="53">
        <v>10612014.289999999</v>
      </c>
      <c r="I78" s="56"/>
      <c r="J78" s="53">
        <v>0</v>
      </c>
      <c r="K78" s="56"/>
      <c r="L78" s="53">
        <v>0</v>
      </c>
      <c r="M78" s="67"/>
    </row>
    <row r="79" spans="1:13" s="51" customFormat="1" ht="25.5" customHeight="1">
      <c r="A79" s="108" t="s">
        <v>345</v>
      </c>
      <c r="B79" s="108"/>
      <c r="C79" s="108"/>
      <c r="D79" s="108"/>
      <c r="E79" s="108"/>
      <c r="F79" s="296">
        <v>3546387.22</v>
      </c>
      <c r="G79" s="53"/>
      <c r="H79" s="53">
        <v>3094249.2</v>
      </c>
      <c r="I79" s="56"/>
      <c r="J79" s="53">
        <v>0</v>
      </c>
      <c r="K79" s="56"/>
      <c r="L79" s="53">
        <v>0</v>
      </c>
      <c r="M79" s="67"/>
    </row>
    <row r="80" spans="1:13" s="51" customFormat="1" ht="25.5" customHeight="1">
      <c r="A80" s="108" t="s">
        <v>346</v>
      </c>
      <c r="B80" s="108"/>
      <c r="C80" s="108"/>
      <c r="D80" s="108"/>
      <c r="E80" s="108"/>
      <c r="F80" s="53">
        <v>225636441.41999999</v>
      </c>
      <c r="G80" s="53"/>
      <c r="H80" s="53">
        <v>110281337.39</v>
      </c>
      <c r="I80" s="56"/>
      <c r="J80" s="53">
        <v>241065001.09999999</v>
      </c>
      <c r="K80" s="56"/>
      <c r="L80" s="53">
        <v>147122431.96000001</v>
      </c>
      <c r="M80" s="67"/>
    </row>
    <row r="81" spans="1:13" s="51" customFormat="1" ht="25.5" customHeight="1">
      <c r="A81" s="108" t="s">
        <v>347</v>
      </c>
      <c r="B81" s="108"/>
      <c r="C81" s="108"/>
      <c r="D81" s="108"/>
      <c r="E81" s="108"/>
      <c r="F81" s="53">
        <v>65363929.969999999</v>
      </c>
      <c r="G81" s="53"/>
      <c r="H81" s="53">
        <v>65420871.799999997</v>
      </c>
      <c r="I81" s="56"/>
      <c r="J81" s="53">
        <v>48356103.82</v>
      </c>
      <c r="K81" s="56"/>
      <c r="L81" s="53">
        <v>47978765.759999998</v>
      </c>
      <c r="M81" s="67"/>
    </row>
    <row r="82" spans="1:13" s="51" customFormat="1" ht="25.5" customHeight="1">
      <c r="A82" s="108" t="s">
        <v>348</v>
      </c>
      <c r="B82" s="108"/>
      <c r="C82" s="108"/>
      <c r="D82" s="108"/>
      <c r="E82" s="108"/>
      <c r="F82" s="53">
        <v>3596875</v>
      </c>
      <c r="G82" s="53"/>
      <c r="H82" s="53">
        <v>3839375</v>
      </c>
      <c r="I82" s="56"/>
      <c r="J82" s="53">
        <v>1335000</v>
      </c>
      <c r="K82" s="56"/>
      <c r="L82" s="53">
        <v>1335000</v>
      </c>
      <c r="M82" s="67"/>
    </row>
    <row r="83" spans="1:13" s="51" customFormat="1" ht="25.5" customHeight="1">
      <c r="A83" s="108" t="s">
        <v>349</v>
      </c>
      <c r="B83" s="108"/>
      <c r="C83" s="108"/>
      <c r="D83" s="108"/>
      <c r="E83" s="108"/>
      <c r="F83" s="53"/>
      <c r="G83" s="53"/>
      <c r="H83" s="53"/>
      <c r="I83" s="53"/>
      <c r="J83" s="53"/>
      <c r="K83" s="53"/>
      <c r="L83" s="53"/>
      <c r="M83" s="67"/>
    </row>
    <row r="84" spans="1:13" s="51" customFormat="1" ht="25.5" customHeight="1">
      <c r="A84" s="108"/>
      <c r="B84" s="108"/>
      <c r="C84" s="108" t="s">
        <v>350</v>
      </c>
      <c r="D84" s="108"/>
      <c r="E84" s="108"/>
      <c r="F84" s="53">
        <v>9456343</v>
      </c>
      <c r="G84" s="56"/>
      <c r="H84" s="53">
        <v>9279842.6099999994</v>
      </c>
      <c r="I84" s="56"/>
      <c r="J84" s="53">
        <v>5065843</v>
      </c>
      <c r="K84" s="131"/>
      <c r="L84" s="53">
        <v>4724770.5599999996</v>
      </c>
      <c r="M84" s="67"/>
    </row>
    <row r="85" spans="1:13" s="51" customFormat="1" ht="25.5" customHeight="1">
      <c r="A85" s="108" t="s">
        <v>351</v>
      </c>
      <c r="B85" s="108"/>
      <c r="C85" s="108"/>
      <c r="D85" s="108"/>
      <c r="E85" s="108"/>
      <c r="F85" s="53">
        <v>92946199.709999993</v>
      </c>
      <c r="G85" s="56"/>
      <c r="H85" s="53">
        <v>93724520.010000005</v>
      </c>
      <c r="I85" s="56"/>
      <c r="J85" s="53">
        <v>5079475.97</v>
      </c>
      <c r="K85" s="56"/>
      <c r="L85" s="53">
        <v>4340584.99</v>
      </c>
      <c r="M85" s="67"/>
    </row>
    <row r="86" spans="1:13" s="51" customFormat="1" ht="25.5" customHeight="1">
      <c r="A86" s="108" t="s">
        <v>352</v>
      </c>
      <c r="B86" s="108"/>
      <c r="C86" s="108"/>
      <c r="D86" s="108"/>
      <c r="E86" s="108"/>
      <c r="F86" s="53">
        <v>70624671.590000004</v>
      </c>
      <c r="G86" s="56"/>
      <c r="H86" s="53">
        <v>95161408.140000001</v>
      </c>
      <c r="I86" s="56"/>
      <c r="J86" s="53">
        <v>0</v>
      </c>
      <c r="K86" s="131"/>
      <c r="L86" s="53">
        <v>0</v>
      </c>
      <c r="M86" s="67"/>
    </row>
    <row r="87" spans="1:13" s="51" customFormat="1" ht="25.5" customHeight="1">
      <c r="A87" s="108" t="s">
        <v>353</v>
      </c>
      <c r="B87" s="108"/>
      <c r="C87" s="108"/>
      <c r="D87" s="108"/>
      <c r="E87" s="108"/>
      <c r="F87" s="53">
        <v>143864105.78</v>
      </c>
      <c r="G87" s="56"/>
      <c r="H87" s="53">
        <v>236783603.06</v>
      </c>
      <c r="I87" s="56"/>
      <c r="J87" s="53">
        <v>0</v>
      </c>
      <c r="K87" s="131"/>
      <c r="L87" s="53">
        <v>0</v>
      </c>
      <c r="M87" s="67"/>
    </row>
    <row r="88" spans="1:13" s="51" customFormat="1" ht="25.5" customHeight="1">
      <c r="A88" s="51" t="s">
        <v>1300</v>
      </c>
      <c r="B88" s="108"/>
      <c r="C88" s="108"/>
      <c r="D88" s="108"/>
      <c r="E88" s="108"/>
      <c r="F88" s="53">
        <v>19416216.5</v>
      </c>
      <c r="G88" s="56"/>
      <c r="H88" s="53">
        <v>17911983.710000001</v>
      </c>
      <c r="I88" s="56"/>
      <c r="J88" s="53">
        <v>0</v>
      </c>
      <c r="K88" s="131"/>
      <c r="L88" s="53">
        <v>0</v>
      </c>
      <c r="M88" s="67"/>
    </row>
    <row r="89" spans="1:13" s="51" customFormat="1" ht="25.5" customHeight="1">
      <c r="A89" s="108"/>
      <c r="B89" s="108"/>
      <c r="C89" s="108"/>
      <c r="D89" s="108"/>
      <c r="E89" s="108"/>
      <c r="F89" s="53"/>
      <c r="G89" s="56"/>
      <c r="H89" s="53"/>
      <c r="I89" s="56"/>
      <c r="J89" s="53"/>
      <c r="K89" s="131"/>
      <c r="L89" s="53"/>
      <c r="M89" s="67"/>
    </row>
    <row r="90" spans="1:13" s="51" customFormat="1" ht="25.5" customHeight="1">
      <c r="A90" s="108" t="s">
        <v>1257</v>
      </c>
      <c r="B90" s="108"/>
      <c r="C90" s="108"/>
      <c r="D90" s="108"/>
      <c r="E90" s="108"/>
      <c r="F90" s="53"/>
      <c r="G90" s="56"/>
      <c r="H90" s="53"/>
      <c r="I90" s="56"/>
      <c r="J90" s="53"/>
      <c r="K90" s="131"/>
      <c r="L90" s="53"/>
      <c r="M90" s="67"/>
    </row>
    <row r="91" spans="1:13" s="51" customFormat="1" ht="25.5" customHeight="1">
      <c r="A91" s="108"/>
      <c r="B91" s="108"/>
      <c r="C91" s="108"/>
      <c r="D91" s="108"/>
      <c r="E91" s="108"/>
      <c r="F91" s="53"/>
      <c r="G91" s="56"/>
      <c r="H91" s="53"/>
      <c r="I91" s="56"/>
      <c r="J91" s="53"/>
      <c r="K91" s="131"/>
      <c r="L91" s="53"/>
      <c r="M91" s="67"/>
    </row>
    <row r="92" spans="1:13" s="51" customFormat="1" ht="25.5" customHeight="1">
      <c r="A92" s="98"/>
      <c r="B92" s="98"/>
      <c r="E92" s="108"/>
      <c r="F92" s="373" t="s">
        <v>38</v>
      </c>
      <c r="G92" s="373"/>
      <c r="H92" s="373"/>
      <c r="I92" s="373"/>
      <c r="J92" s="373"/>
      <c r="K92" s="373"/>
      <c r="L92" s="373"/>
      <c r="M92" s="67"/>
    </row>
    <row r="93" spans="1:13" s="51" customFormat="1" ht="25.5" customHeight="1">
      <c r="A93" s="98"/>
      <c r="B93" s="98"/>
      <c r="E93" s="108"/>
      <c r="F93" s="110"/>
      <c r="G93" s="110" t="s">
        <v>39</v>
      </c>
      <c r="H93" s="110"/>
      <c r="I93" s="109"/>
      <c r="J93" s="378" t="s">
        <v>40</v>
      </c>
      <c r="K93" s="378"/>
      <c r="L93" s="378"/>
      <c r="M93" s="67"/>
    </row>
    <row r="94" spans="1:13" s="51" customFormat="1" ht="25.5" customHeight="1">
      <c r="A94" s="98"/>
      <c r="B94" s="98"/>
      <c r="E94" s="108"/>
      <c r="F94" s="154" t="s">
        <v>833</v>
      </c>
      <c r="G94" s="109"/>
      <c r="H94" s="154" t="s">
        <v>523</v>
      </c>
      <c r="I94" s="109"/>
      <c r="J94" s="110" t="str">
        <f>+F94</f>
        <v>2022</v>
      </c>
      <c r="K94" s="109"/>
      <c r="L94" s="110" t="str">
        <f>+H94</f>
        <v>2021</v>
      </c>
      <c r="M94" s="67"/>
    </row>
    <row r="95" spans="1:13" s="51" customFormat="1" ht="25.5" customHeight="1">
      <c r="A95" s="108" t="s">
        <v>343</v>
      </c>
      <c r="B95" s="108"/>
      <c r="C95" s="108"/>
      <c r="D95" s="108"/>
      <c r="E95" s="108"/>
      <c r="F95" s="53">
        <v>453559192.43000001</v>
      </c>
      <c r="G95" s="53"/>
      <c r="H95" s="53">
        <v>462381160.26999998</v>
      </c>
      <c r="I95" s="56"/>
      <c r="J95" s="53">
        <v>476839738.23000002</v>
      </c>
      <c r="K95" s="56"/>
      <c r="L95" s="53">
        <v>422603419.69</v>
      </c>
      <c r="M95" s="67"/>
    </row>
    <row r="96" spans="1:13" s="51" customFormat="1" ht="25.5" customHeight="1">
      <c r="A96" s="108" t="s">
        <v>344</v>
      </c>
      <c r="B96" s="108"/>
      <c r="C96" s="108"/>
      <c r="D96" s="108"/>
      <c r="E96" s="108"/>
      <c r="F96" s="149">
        <v>-17775385.18</v>
      </c>
      <c r="G96" s="53"/>
      <c r="H96" s="149">
        <v>-2404924.73</v>
      </c>
      <c r="I96" s="56"/>
      <c r="J96" s="53">
        <v>0</v>
      </c>
      <c r="K96" s="56"/>
      <c r="L96" s="53">
        <v>0</v>
      </c>
      <c r="M96" s="67"/>
    </row>
    <row r="97" spans="1:13" s="51" customFormat="1" ht="25.5" customHeight="1">
      <c r="A97" s="108" t="s">
        <v>345</v>
      </c>
      <c r="B97" s="108"/>
      <c r="C97" s="108"/>
      <c r="D97" s="108"/>
      <c r="E97" s="108"/>
      <c r="F97" s="53">
        <v>6490426.6399999997</v>
      </c>
      <c r="G97" s="53"/>
      <c r="H97" s="53">
        <v>2404924.73</v>
      </c>
      <c r="I97" s="56"/>
      <c r="J97" s="53">
        <v>0</v>
      </c>
      <c r="K97" s="56"/>
      <c r="L97" s="53">
        <v>0</v>
      </c>
      <c r="M97" s="67"/>
    </row>
    <row r="98" spans="1:13" s="51" customFormat="1" ht="25.5" customHeight="1">
      <c r="A98" s="108" t="s">
        <v>346</v>
      </c>
      <c r="B98" s="108"/>
      <c r="C98" s="108"/>
      <c r="D98" s="108"/>
      <c r="E98" s="108"/>
      <c r="F98" s="53">
        <v>366900755.61000001</v>
      </c>
      <c r="G98" s="53"/>
      <c r="H98" s="53">
        <v>283346601.93000001</v>
      </c>
      <c r="I98" s="56"/>
      <c r="J98" s="53">
        <v>403715586.56999999</v>
      </c>
      <c r="K98" s="56"/>
      <c r="L98" s="53">
        <v>407295685.30000001</v>
      </c>
      <c r="M98" s="67"/>
    </row>
    <row r="99" spans="1:13" s="51" customFormat="1" ht="25.5" customHeight="1">
      <c r="A99" s="108"/>
      <c r="B99" s="108"/>
      <c r="C99" s="108"/>
      <c r="D99" s="108"/>
      <c r="E99" s="108"/>
      <c r="M99" s="67"/>
    </row>
    <row r="100" spans="1:13" s="51" customFormat="1" ht="25.5" customHeight="1">
      <c r="A100" s="108"/>
      <c r="B100" s="108"/>
      <c r="C100" s="108"/>
      <c r="D100" s="108"/>
      <c r="E100" s="108"/>
      <c r="M100" s="67"/>
    </row>
    <row r="101" spans="1:13" s="51" customFormat="1" ht="25.5" customHeight="1">
      <c r="A101" s="370" t="s">
        <v>301</v>
      </c>
      <c r="B101" s="370"/>
      <c r="C101" s="370"/>
      <c r="D101" s="370"/>
      <c r="E101" s="370"/>
      <c r="F101" s="370"/>
      <c r="G101" s="370"/>
      <c r="H101" s="370"/>
      <c r="I101" s="370"/>
      <c r="J101" s="370"/>
      <c r="K101" s="370"/>
      <c r="L101" s="370"/>
      <c r="M101" s="67"/>
    </row>
    <row r="102" spans="1:13" s="51" customFormat="1" ht="25.5" customHeight="1">
      <c r="A102" s="108"/>
      <c r="B102" s="108"/>
      <c r="C102" s="369" t="str">
        <f>+C68</f>
        <v xml:space="preserve">                                     (                                                                                                                    )           </v>
      </c>
      <c r="D102" s="369"/>
      <c r="E102" s="369"/>
      <c r="F102" s="369"/>
      <c r="G102" s="369"/>
      <c r="H102" s="369"/>
      <c r="I102" s="369"/>
      <c r="J102" s="369"/>
      <c r="K102" s="369"/>
      <c r="L102" s="369"/>
      <c r="M102" s="67"/>
    </row>
    <row r="103" spans="1:13" s="51" customFormat="1" ht="26.1" customHeight="1">
      <c r="A103" s="370" t="s">
        <v>313</v>
      </c>
      <c r="B103" s="370"/>
      <c r="C103" s="370"/>
      <c r="D103" s="370"/>
      <c r="E103" s="370"/>
      <c r="F103" s="370"/>
      <c r="G103" s="370"/>
      <c r="H103" s="370"/>
      <c r="I103" s="370"/>
      <c r="J103" s="370"/>
      <c r="K103" s="370"/>
      <c r="L103" s="370"/>
      <c r="M103" s="370"/>
    </row>
    <row r="104" spans="1:13" s="51" customFormat="1" ht="26.1" customHeight="1">
      <c r="A104" s="108"/>
      <c r="B104" s="108"/>
      <c r="C104" s="108"/>
      <c r="D104" s="108"/>
      <c r="E104" s="108"/>
      <c r="F104" s="53"/>
      <c r="G104" s="53"/>
      <c r="H104" s="53"/>
      <c r="I104" s="56"/>
      <c r="J104" s="53"/>
      <c r="K104" s="56"/>
      <c r="L104" s="53"/>
      <c r="M104" s="67"/>
    </row>
    <row r="105" spans="1:13" s="51" customFormat="1" ht="26.1" customHeight="1">
      <c r="A105" s="108"/>
      <c r="B105" s="108"/>
      <c r="C105" s="108"/>
      <c r="D105" s="108"/>
      <c r="E105" s="108"/>
      <c r="F105" s="373" t="s">
        <v>38</v>
      </c>
      <c r="G105" s="373"/>
      <c r="H105" s="373"/>
      <c r="I105" s="373"/>
      <c r="J105" s="373"/>
      <c r="K105" s="373"/>
      <c r="L105" s="373"/>
      <c r="M105" s="67"/>
    </row>
    <row r="106" spans="1:13" s="51" customFormat="1" ht="26.1" customHeight="1">
      <c r="A106" s="108"/>
      <c r="B106" s="108"/>
      <c r="C106" s="108"/>
      <c r="D106" s="108"/>
      <c r="E106" s="108"/>
      <c r="F106" s="110"/>
      <c r="G106" s="110" t="s">
        <v>39</v>
      </c>
      <c r="H106" s="110"/>
      <c r="I106" s="109"/>
      <c r="J106" s="378" t="s">
        <v>40</v>
      </c>
      <c r="K106" s="378"/>
      <c r="L106" s="378"/>
      <c r="M106" s="67"/>
    </row>
    <row r="107" spans="1:13" s="51" customFormat="1" ht="26.1" customHeight="1">
      <c r="A107" s="108"/>
      <c r="B107" s="108"/>
      <c r="C107" s="108"/>
      <c r="D107" s="108"/>
      <c r="E107" s="108"/>
      <c r="F107" s="154" t="s">
        <v>833</v>
      </c>
      <c r="G107" s="109"/>
      <c r="H107" s="154" t="s">
        <v>523</v>
      </c>
      <c r="I107" s="109"/>
      <c r="J107" s="110" t="str">
        <f>+F107</f>
        <v>2022</v>
      </c>
      <c r="K107" s="109"/>
      <c r="L107" s="110" t="str">
        <f>+H107</f>
        <v>2021</v>
      </c>
      <c r="M107" s="67"/>
    </row>
    <row r="108" spans="1:13" s="51" customFormat="1" ht="26.1" customHeight="1">
      <c r="A108" s="108" t="s">
        <v>347</v>
      </c>
      <c r="B108" s="108"/>
      <c r="C108" s="108"/>
      <c r="D108" s="108"/>
      <c r="E108" s="108"/>
      <c r="F108" s="53">
        <v>130226753.43000001</v>
      </c>
      <c r="G108" s="53"/>
      <c r="H108" s="53">
        <v>131094755.34</v>
      </c>
      <c r="I108" s="56"/>
      <c r="J108" s="53">
        <v>95297434.680000007</v>
      </c>
      <c r="K108" s="56"/>
      <c r="L108" s="53">
        <v>97129666.709999993</v>
      </c>
      <c r="M108" s="67"/>
    </row>
    <row r="109" spans="1:13" s="51" customFormat="1" ht="26.1" customHeight="1">
      <c r="A109" s="108" t="s">
        <v>348</v>
      </c>
      <c r="B109" s="108"/>
      <c r="C109" s="108"/>
      <c r="D109" s="108"/>
      <c r="E109" s="108"/>
      <c r="F109" s="53">
        <v>7183750</v>
      </c>
      <c r="G109" s="53"/>
      <c r="H109" s="53">
        <v>7678750</v>
      </c>
      <c r="I109" s="56"/>
      <c r="J109" s="53">
        <v>2660000</v>
      </c>
      <c r="K109" s="56"/>
      <c r="L109" s="53">
        <v>2670000</v>
      </c>
      <c r="M109" s="67"/>
    </row>
    <row r="110" spans="1:13" s="51" customFormat="1" ht="26.1" customHeight="1">
      <c r="A110" s="108" t="s">
        <v>349</v>
      </c>
      <c r="B110" s="108"/>
      <c r="C110" s="108"/>
      <c r="D110" s="108"/>
      <c r="E110" s="108"/>
      <c r="F110" s="53"/>
      <c r="G110" s="53"/>
      <c r="H110" s="53"/>
      <c r="I110" s="53"/>
      <c r="J110" s="53"/>
      <c r="K110" s="53"/>
      <c r="L110" s="53"/>
      <c r="M110" s="67"/>
    </row>
    <row r="111" spans="1:13" s="51" customFormat="1" ht="26.1" customHeight="1">
      <c r="A111" s="108"/>
      <c r="B111" s="108"/>
      <c r="C111" s="108" t="s">
        <v>350</v>
      </c>
      <c r="D111" s="108"/>
      <c r="E111" s="108"/>
      <c r="F111" s="53">
        <v>20299745.98</v>
      </c>
      <c r="G111" s="56"/>
      <c r="H111" s="53">
        <v>20027730.68</v>
      </c>
      <c r="I111" s="56"/>
      <c r="J111" s="149">
        <v>11149123</v>
      </c>
      <c r="K111" s="131"/>
      <c r="L111" s="53">
        <v>10917586.58</v>
      </c>
      <c r="M111" s="67"/>
    </row>
    <row r="112" spans="1:13" s="51" customFormat="1" ht="26.1" customHeight="1">
      <c r="A112" s="108" t="s">
        <v>351</v>
      </c>
      <c r="B112" s="108"/>
      <c r="C112" s="108"/>
      <c r="D112" s="108"/>
      <c r="E112" s="108"/>
      <c r="F112" s="53">
        <v>186165049.44</v>
      </c>
      <c r="G112" s="56"/>
      <c r="H112" s="53">
        <v>178712081.94</v>
      </c>
      <c r="I112" s="56"/>
      <c r="J112" s="53">
        <v>9440334.4900000002</v>
      </c>
      <c r="K112" s="56"/>
      <c r="L112" s="53">
        <v>8538741.8200000003</v>
      </c>
      <c r="M112" s="67"/>
    </row>
    <row r="113" spans="1:13" s="51" customFormat="1" ht="26.1" customHeight="1">
      <c r="A113" s="108" t="s">
        <v>352</v>
      </c>
      <c r="B113" s="108"/>
      <c r="C113" s="108"/>
      <c r="D113" s="108"/>
      <c r="E113" s="108"/>
      <c r="F113" s="53">
        <v>151778525.5</v>
      </c>
      <c r="G113" s="56"/>
      <c r="H113" s="53">
        <v>192093378.75</v>
      </c>
      <c r="I113" s="56"/>
      <c r="J113" s="53">
        <v>0</v>
      </c>
      <c r="K113" s="131"/>
      <c r="L113" s="53">
        <v>0</v>
      </c>
      <c r="M113" s="67"/>
    </row>
    <row r="114" spans="1:13" s="51" customFormat="1" ht="26.1" customHeight="1">
      <c r="A114" s="108" t="s">
        <v>353</v>
      </c>
      <c r="B114" s="108"/>
      <c r="C114" s="108"/>
      <c r="D114" s="108"/>
      <c r="E114" s="108"/>
      <c r="F114" s="53">
        <v>308196874.14999998</v>
      </c>
      <c r="G114" s="56"/>
      <c r="H114" s="53">
        <v>407110360.89999998</v>
      </c>
      <c r="I114" s="56"/>
      <c r="J114" s="53">
        <v>0</v>
      </c>
      <c r="K114" s="131"/>
      <c r="L114" s="53">
        <v>0</v>
      </c>
      <c r="M114" s="67"/>
    </row>
    <row r="115" spans="1:13" s="51" customFormat="1" ht="26.1" customHeight="1">
      <c r="A115" s="108" t="s">
        <v>1300</v>
      </c>
      <c r="B115" s="108"/>
      <c r="C115" s="108"/>
      <c r="D115" s="108"/>
      <c r="E115" s="108"/>
      <c r="F115" s="53">
        <v>37675492.200000003</v>
      </c>
      <c r="G115" s="56"/>
      <c r="H115" s="53">
        <v>33254934.5</v>
      </c>
      <c r="I115" s="56"/>
      <c r="J115" s="53">
        <v>0</v>
      </c>
      <c r="K115" s="131"/>
      <c r="L115" s="53">
        <v>0</v>
      </c>
      <c r="M115" s="67"/>
    </row>
    <row r="116" spans="1:13" s="51" customFormat="1" ht="26.1" customHeight="1">
      <c r="A116" s="108"/>
      <c r="B116" s="108"/>
      <c r="C116" s="108"/>
      <c r="D116" s="108"/>
      <c r="E116" s="108"/>
      <c r="F116" s="53"/>
      <c r="G116" s="56"/>
      <c r="H116" s="53"/>
      <c r="I116" s="56"/>
      <c r="J116" s="53"/>
      <c r="K116" s="131"/>
      <c r="L116" s="53"/>
      <c r="M116" s="67"/>
    </row>
    <row r="117" spans="1:13" s="51" customFormat="1" ht="26.1" customHeight="1">
      <c r="A117" s="12" t="s">
        <v>1072</v>
      </c>
      <c r="B117" s="108"/>
      <c r="C117" s="108"/>
      <c r="D117" s="108"/>
      <c r="E117" s="108"/>
      <c r="F117" s="108"/>
      <c r="G117" s="108"/>
      <c r="H117" s="53"/>
      <c r="I117" s="56"/>
      <c r="J117" s="53"/>
      <c r="K117" s="56"/>
      <c r="L117" s="53"/>
      <c r="M117" s="67"/>
    </row>
    <row r="118" spans="1:13" s="51" customFormat="1" ht="26.1" customHeight="1">
      <c r="A118" s="108" t="s">
        <v>1274</v>
      </c>
      <c r="B118" s="108"/>
      <c r="C118" s="108"/>
      <c r="D118" s="108"/>
      <c r="E118" s="108"/>
      <c r="F118" s="108"/>
      <c r="G118" s="108"/>
      <c r="H118" s="53"/>
      <c r="I118" s="56"/>
      <c r="J118" s="53"/>
      <c r="K118" s="56"/>
      <c r="L118" s="53"/>
      <c r="M118" s="67"/>
    </row>
    <row r="119" spans="1:13" s="51" customFormat="1" ht="26.1" customHeight="1">
      <c r="A119" s="108"/>
      <c r="B119" s="108"/>
      <c r="C119" s="108"/>
      <c r="D119" s="108"/>
      <c r="E119" s="108"/>
      <c r="F119" s="108"/>
      <c r="G119" s="108"/>
      <c r="H119" s="53"/>
      <c r="I119" s="56"/>
      <c r="J119" s="53"/>
      <c r="K119" s="56"/>
      <c r="L119" s="53"/>
      <c r="M119" s="67"/>
    </row>
    <row r="120" spans="1:13" s="51" customFormat="1" ht="26.1" customHeight="1">
      <c r="A120" s="108"/>
      <c r="B120" s="108"/>
      <c r="C120" s="108"/>
      <c r="D120" s="108"/>
      <c r="E120" s="108"/>
      <c r="F120" s="373" t="s">
        <v>174</v>
      </c>
      <c r="G120" s="373"/>
      <c r="H120" s="373"/>
      <c r="I120" s="373"/>
      <c r="J120" s="373"/>
      <c r="K120" s="373"/>
      <c r="L120" s="373"/>
      <c r="M120" s="67"/>
    </row>
    <row r="121" spans="1:13" s="51" customFormat="1" ht="26.1" customHeight="1">
      <c r="A121" s="108"/>
      <c r="B121" s="108"/>
      <c r="C121" s="108"/>
      <c r="D121" s="108"/>
      <c r="E121" s="108"/>
      <c r="F121" s="111"/>
      <c r="G121" s="111"/>
      <c r="H121" s="111"/>
      <c r="I121" s="111" t="s">
        <v>38</v>
      </c>
      <c r="J121" s="111"/>
      <c r="K121" s="111"/>
      <c r="L121" s="111"/>
      <c r="M121" s="67"/>
    </row>
    <row r="122" spans="1:13" s="51" customFormat="1" ht="26.1" customHeight="1">
      <c r="A122" s="108"/>
      <c r="B122" s="108"/>
      <c r="C122" s="108"/>
      <c r="D122" s="108"/>
      <c r="E122" s="108"/>
      <c r="F122" s="373" t="s">
        <v>39</v>
      </c>
      <c r="G122" s="373"/>
      <c r="H122" s="373"/>
      <c r="I122" s="109"/>
      <c r="J122" s="373" t="s">
        <v>40</v>
      </c>
      <c r="K122" s="373"/>
      <c r="L122" s="373"/>
      <c r="M122" s="67"/>
    </row>
    <row r="123" spans="1:13" s="51" customFormat="1" ht="26.1" customHeight="1">
      <c r="A123" s="108"/>
      <c r="B123" s="108"/>
      <c r="C123" s="108"/>
      <c r="D123" s="108"/>
      <c r="E123" s="108"/>
      <c r="F123" s="111" t="str">
        <f>+F94</f>
        <v>2022</v>
      </c>
      <c r="G123" s="109"/>
      <c r="H123" s="111" t="str">
        <f>+H94</f>
        <v>2021</v>
      </c>
      <c r="I123" s="109"/>
      <c r="J123" s="111" t="str">
        <f>+F123</f>
        <v>2022</v>
      </c>
      <c r="K123" s="109"/>
      <c r="L123" s="111" t="str">
        <f>+H123</f>
        <v>2021</v>
      </c>
      <c r="M123" s="67"/>
    </row>
    <row r="124" spans="1:13" s="51" customFormat="1" ht="26.1" customHeight="1">
      <c r="A124" s="108"/>
      <c r="B124" s="108"/>
      <c r="C124" s="108" t="s">
        <v>175</v>
      </c>
      <c r="D124" s="108"/>
      <c r="E124" s="108"/>
      <c r="F124" s="108"/>
      <c r="G124" s="108"/>
      <c r="H124" s="108"/>
      <c r="I124" s="108"/>
      <c r="J124" s="108"/>
      <c r="K124" s="108"/>
      <c r="L124" s="108"/>
      <c r="M124" s="67"/>
    </row>
    <row r="125" spans="1:13" s="51" customFormat="1" ht="26.1" customHeight="1">
      <c r="A125" s="108"/>
      <c r="B125" s="108"/>
      <c r="C125" s="108" t="s">
        <v>1374</v>
      </c>
      <c r="D125" s="108"/>
      <c r="E125" s="108"/>
      <c r="F125" s="40">
        <v>-277760.13</v>
      </c>
      <c r="G125" s="75"/>
      <c r="H125" s="40">
        <v>4197931.6900000004</v>
      </c>
      <c r="I125" s="75"/>
      <c r="J125" s="53">
        <v>0</v>
      </c>
      <c r="K125" s="75"/>
      <c r="L125" s="53">
        <v>0</v>
      </c>
      <c r="M125" s="67"/>
    </row>
    <row r="126" spans="1:13" s="51" customFormat="1" ht="26.1" customHeight="1">
      <c r="A126" s="108"/>
      <c r="B126" s="108"/>
      <c r="C126" s="108" t="s">
        <v>176</v>
      </c>
      <c r="D126" s="108"/>
      <c r="E126" s="108"/>
      <c r="F126" s="30"/>
      <c r="G126" s="108"/>
      <c r="H126" s="108"/>
      <c r="I126" s="108"/>
      <c r="J126" s="108"/>
      <c r="K126" s="108"/>
      <c r="L126" s="108"/>
      <c r="M126" s="67"/>
    </row>
    <row r="127" spans="1:13" s="51" customFormat="1" ht="26.1" customHeight="1">
      <c r="A127" s="108"/>
      <c r="B127" s="108"/>
      <c r="C127" s="108" t="s">
        <v>177</v>
      </c>
      <c r="D127" s="108"/>
      <c r="E127" s="108"/>
      <c r="F127" s="30"/>
      <c r="G127" s="75"/>
      <c r="H127" s="75"/>
      <c r="I127" s="75"/>
      <c r="J127" s="75"/>
      <c r="K127" s="75"/>
      <c r="L127" s="75"/>
      <c r="M127" s="67"/>
    </row>
    <row r="128" spans="1:13" s="51" customFormat="1" ht="26.1" customHeight="1">
      <c r="A128" s="108"/>
      <c r="B128" s="108"/>
      <c r="C128" s="108" t="s">
        <v>178</v>
      </c>
      <c r="D128" s="108"/>
      <c r="E128" s="108"/>
      <c r="F128" s="68">
        <v>-170951.21</v>
      </c>
      <c r="G128" s="76"/>
      <c r="H128" s="68">
        <v>-28292799.050000001</v>
      </c>
      <c r="I128" s="76"/>
      <c r="J128" s="68">
        <v>-8886.2000000000007</v>
      </c>
      <c r="K128" s="76"/>
      <c r="L128" s="68">
        <v>-29040264.710000001</v>
      </c>
      <c r="M128" s="67"/>
    </row>
    <row r="129" spans="1:13" s="51" customFormat="1" ht="26.1" customHeight="1">
      <c r="A129" s="108"/>
      <c r="B129" s="108"/>
      <c r="C129" s="108" t="s">
        <v>227</v>
      </c>
      <c r="D129" s="108"/>
      <c r="E129" s="108"/>
      <c r="G129" s="108"/>
      <c r="H129" s="108"/>
      <c r="I129" s="108"/>
      <c r="J129" s="108"/>
      <c r="K129" s="108"/>
      <c r="L129" s="108"/>
    </row>
    <row r="130" spans="1:13" s="51" customFormat="1" ht="26.1" customHeight="1" thickBot="1">
      <c r="A130" s="108"/>
      <c r="B130" s="108"/>
      <c r="C130" s="108" t="s">
        <v>228</v>
      </c>
      <c r="D130" s="108"/>
      <c r="E130" s="108"/>
      <c r="F130" s="206">
        <f>SUM(F125:F128)</f>
        <v>-448711.33999999997</v>
      </c>
      <c r="G130" s="40"/>
      <c r="H130" s="128">
        <f>SUM(H125:H128)</f>
        <v>-24094867.359999999</v>
      </c>
      <c r="I130" s="40"/>
      <c r="J130" s="206">
        <f>SUM(J125:J128)</f>
        <v>-8886.2000000000007</v>
      </c>
      <c r="K130" s="40"/>
      <c r="L130" s="128">
        <f>SUM(L125:L128)</f>
        <v>-29040264.710000001</v>
      </c>
    </row>
    <row r="131" spans="1:13" s="51" customFormat="1" ht="26.1" customHeight="1" thickTop="1">
      <c r="A131" s="108"/>
      <c r="B131" s="108"/>
      <c r="C131" s="108"/>
      <c r="D131" s="108"/>
      <c r="E131" s="108"/>
      <c r="F131" s="287"/>
      <c r="G131" s="40"/>
      <c r="H131" s="40"/>
      <c r="I131" s="40"/>
      <c r="J131" s="287"/>
      <c r="K131" s="40"/>
      <c r="L131" s="40"/>
    </row>
    <row r="132" spans="1:13" s="51" customFormat="1" ht="26.1" customHeight="1">
      <c r="A132" s="108"/>
      <c r="B132" s="108"/>
      <c r="C132" s="108"/>
      <c r="D132" s="108"/>
      <c r="E132" s="108"/>
      <c r="F132" s="53"/>
      <c r="G132" s="56"/>
      <c r="H132" s="53"/>
      <c r="I132" s="56"/>
      <c r="J132" s="53"/>
      <c r="K132" s="131"/>
      <c r="L132" s="53"/>
      <c r="M132" s="67"/>
    </row>
    <row r="133" spans="1:13" s="51" customFormat="1" ht="26.1" customHeight="1">
      <c r="A133" s="108"/>
      <c r="B133" s="108"/>
      <c r="C133" s="108"/>
      <c r="D133" s="108"/>
      <c r="E133" s="108"/>
      <c r="F133" s="53"/>
      <c r="G133" s="56"/>
      <c r="H133" s="53"/>
      <c r="I133" s="56"/>
      <c r="J133" s="53"/>
      <c r="K133" s="131"/>
      <c r="L133" s="53"/>
      <c r="M133" s="67"/>
    </row>
    <row r="134" spans="1:13" s="51" customFormat="1" ht="26.1" customHeight="1">
      <c r="A134" s="370" t="s">
        <v>301</v>
      </c>
      <c r="B134" s="370"/>
      <c r="C134" s="370"/>
      <c r="D134" s="370"/>
      <c r="E134" s="370"/>
      <c r="F134" s="370"/>
      <c r="G134" s="370"/>
      <c r="H134" s="370"/>
      <c r="I134" s="370"/>
      <c r="J134" s="370"/>
      <c r="K134" s="370"/>
      <c r="L134" s="370"/>
      <c r="M134" s="67"/>
    </row>
    <row r="135" spans="1:13" s="51" customFormat="1" ht="26.1" customHeight="1">
      <c r="A135" s="108"/>
      <c r="B135" s="108"/>
      <c r="C135" s="369" t="str">
        <f>+C68</f>
        <v xml:space="preserve">                                     (                                                                                                                    )           </v>
      </c>
      <c r="D135" s="369"/>
      <c r="E135" s="369"/>
      <c r="F135" s="369"/>
      <c r="G135" s="369"/>
      <c r="H135" s="369"/>
      <c r="I135" s="369"/>
      <c r="J135" s="369"/>
      <c r="K135" s="369"/>
      <c r="L135" s="369"/>
      <c r="M135" s="67"/>
    </row>
  </sheetData>
  <sheetProtection formatCells="0" formatColumns="0" formatRows="0" insertColumns="0" insertRows="0" insertHyperlinks="0" deleteColumns="0" deleteRows="0" sort="0" autoFilter="0" pivotTables="0"/>
  <mergeCells count="29">
    <mergeCell ref="A67:L67"/>
    <mergeCell ref="F74:L74"/>
    <mergeCell ref="A134:L134"/>
    <mergeCell ref="C135:L135"/>
    <mergeCell ref="F122:H122"/>
    <mergeCell ref="J122:L122"/>
    <mergeCell ref="F120:L120"/>
    <mergeCell ref="J93:L93"/>
    <mergeCell ref="A101:L101"/>
    <mergeCell ref="C102:L102"/>
    <mergeCell ref="F105:L105"/>
    <mergeCell ref="J106:L106"/>
    <mergeCell ref="A103:M103"/>
    <mergeCell ref="C37:L37"/>
    <mergeCell ref="J15:L15"/>
    <mergeCell ref="F92:L92"/>
    <mergeCell ref="A1:M1"/>
    <mergeCell ref="J75:L75"/>
    <mergeCell ref="A36:L36"/>
    <mergeCell ref="C6:D6"/>
    <mergeCell ref="F6:H6"/>
    <mergeCell ref="F7:H7"/>
    <mergeCell ref="F8:H8"/>
    <mergeCell ref="J6:L6"/>
    <mergeCell ref="A38:M38"/>
    <mergeCell ref="A69:M69"/>
    <mergeCell ref="E40:G40"/>
    <mergeCell ref="J40:L40"/>
    <mergeCell ref="C68:L68"/>
  </mergeCells>
  <pageMargins left="0.78740157480314965" right="0.11811023622047245" top="0.59055118110236227" bottom="0.39370078740157483" header="0.43307086614173229" footer="0.19685039370078741"/>
  <pageSetup paperSize="9" scale="88" orientation="portrait" r:id="rId1"/>
  <headerFooter alignWithMargins="0">
    <oddHeader>&amp;L&amp;"Angsana New,Regular"&amp;8THAI POLYCONS PUBLIC COMPANY LIMITED</oddHeader>
  </headerFooter>
  <rowBreaks count="3" manualBreakCount="3">
    <brk id="37" max="16383" man="1"/>
    <brk id="68" max="16383" man="1"/>
    <brk id="10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Q134"/>
  <sheetViews>
    <sheetView showGridLines="0" showRuler="0" topLeftCell="A28" zoomScaleNormal="100" zoomScaleSheetLayoutView="100" workbookViewId="0">
      <selection activeCell="R55" sqref="R55"/>
    </sheetView>
  </sheetViews>
  <sheetFormatPr defaultRowHeight="24" customHeight="1"/>
  <cols>
    <col min="1" max="1" width="2.59765625" style="108" customWidth="1"/>
    <col min="2" max="2" width="5.3984375" style="108" customWidth="1"/>
    <col min="3" max="3" width="8.59765625" style="108" customWidth="1"/>
    <col min="4" max="4" width="7.59765625" style="108" customWidth="1"/>
    <col min="5" max="5" width="15.69921875" style="108" customWidth="1"/>
    <col min="6" max="6" width="0.8984375" style="108" customWidth="1"/>
    <col min="7" max="7" width="15.59765625" style="108" customWidth="1"/>
    <col min="8" max="8" width="0.8984375" style="108" customWidth="1"/>
    <col min="9" max="9" width="15.59765625" style="108" customWidth="1"/>
    <col min="10" max="10" width="0.8984375" style="108" customWidth="1"/>
    <col min="11" max="11" width="15.59765625" style="108" customWidth="1"/>
    <col min="12" max="12" width="0.8984375" style="108" customWidth="1"/>
    <col min="13" max="13" width="15.59765625" style="108" customWidth="1"/>
    <col min="14" max="14" width="1.19921875" customWidth="1"/>
    <col min="15" max="15" width="14.59765625" customWidth="1"/>
    <col min="16" max="16" width="11.5" customWidth="1"/>
    <col min="18" max="18" width="12.09765625" customWidth="1"/>
    <col min="20" max="20" width="14" customWidth="1"/>
    <col min="23" max="23" width="14.3984375" customWidth="1"/>
  </cols>
  <sheetData>
    <row r="1" spans="1:13" ht="23.1" customHeight="1">
      <c r="A1" s="370" t="s">
        <v>326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</row>
    <row r="2" spans="1:13" ht="15" customHeight="1"/>
    <row r="3" spans="1:13" ht="23.1" customHeight="1">
      <c r="A3" s="108" t="s">
        <v>1273</v>
      </c>
    </row>
    <row r="4" spans="1:13" ht="9.9" customHeight="1"/>
    <row r="5" spans="1:13" ht="23.1" customHeight="1">
      <c r="G5" s="373" t="s">
        <v>174</v>
      </c>
      <c r="H5" s="373"/>
      <c r="I5" s="373"/>
      <c r="J5" s="373"/>
      <c r="K5" s="373"/>
      <c r="L5" s="373"/>
      <c r="M5" s="373"/>
    </row>
    <row r="6" spans="1:13" ht="23.1" customHeight="1">
      <c r="G6" s="111"/>
      <c r="H6" s="111"/>
      <c r="I6" s="111"/>
      <c r="J6" s="111" t="s">
        <v>38</v>
      </c>
      <c r="K6" s="111"/>
      <c r="L6" s="111"/>
      <c r="M6" s="111"/>
    </row>
    <row r="7" spans="1:13" ht="23.1" customHeight="1">
      <c r="G7" s="373" t="s">
        <v>39</v>
      </c>
      <c r="H7" s="373"/>
      <c r="I7" s="373"/>
      <c r="J7" s="109"/>
      <c r="K7" s="373" t="s">
        <v>40</v>
      </c>
      <c r="L7" s="373"/>
      <c r="M7" s="373"/>
    </row>
    <row r="8" spans="1:13" ht="23.1" customHeight="1">
      <c r="G8" s="111">
        <f>+G22</f>
        <v>2022</v>
      </c>
      <c r="H8" s="109"/>
      <c r="I8" s="111">
        <f>+K22</f>
        <v>2021</v>
      </c>
      <c r="J8" s="109"/>
      <c r="K8" s="111">
        <f>+G8</f>
        <v>2022</v>
      </c>
      <c r="L8" s="109"/>
      <c r="M8" s="111">
        <f>+I8</f>
        <v>2021</v>
      </c>
    </row>
    <row r="9" spans="1:13" ht="23.1" customHeight="1">
      <c r="B9"/>
      <c r="C9" s="108" t="s">
        <v>175</v>
      </c>
    </row>
    <row r="10" spans="1:13" ht="23.1" customHeight="1">
      <c r="B10"/>
      <c r="C10" s="108" t="s">
        <v>1374</v>
      </c>
      <c r="G10" s="53">
        <v>7832706.7999999998</v>
      </c>
      <c r="H10" s="75"/>
      <c r="I10" s="53">
        <v>4858696.07</v>
      </c>
      <c r="J10" s="75"/>
      <c r="K10" s="53">
        <v>0</v>
      </c>
      <c r="L10" s="75"/>
      <c r="M10" s="53">
        <v>0</v>
      </c>
    </row>
    <row r="11" spans="1:13" ht="23.1" customHeight="1">
      <c r="B11"/>
      <c r="C11" s="108" t="s">
        <v>176</v>
      </c>
      <c r="G11" s="30"/>
    </row>
    <row r="12" spans="1:13" ht="23.1" customHeight="1">
      <c r="B12"/>
      <c r="C12" s="108" t="s">
        <v>177</v>
      </c>
      <c r="G12" s="30"/>
      <c r="H12" s="75"/>
      <c r="I12" s="75"/>
      <c r="J12" s="75"/>
      <c r="K12" s="75"/>
      <c r="L12" s="75"/>
      <c r="M12" s="75"/>
    </row>
    <row r="13" spans="1:13" ht="23.1" customHeight="1">
      <c r="B13"/>
      <c r="C13" s="108" t="s">
        <v>178</v>
      </c>
      <c r="G13" s="63">
        <v>2509071.11</v>
      </c>
      <c r="H13" s="76"/>
      <c r="I13" s="68">
        <v>-38464128.659999996</v>
      </c>
      <c r="J13" s="76"/>
      <c r="K13" s="68">
        <v>1731226.41</v>
      </c>
      <c r="L13" s="76"/>
      <c r="M13" s="68">
        <v>-38218819.030000001</v>
      </c>
    </row>
    <row r="14" spans="1:13" ht="23.1" customHeight="1">
      <c r="B14"/>
      <c r="C14" s="108" t="s">
        <v>227</v>
      </c>
      <c r="G14" s="51"/>
    </row>
    <row r="15" spans="1:13" ht="23.1" customHeight="1" thickBot="1">
      <c r="B15"/>
      <c r="C15" s="108" t="s">
        <v>228</v>
      </c>
      <c r="G15" s="206">
        <f>SUM(G10:G13)</f>
        <v>10341777.91</v>
      </c>
      <c r="H15" s="40"/>
      <c r="I15" s="128">
        <f>SUM(I10:I13)</f>
        <v>-33605432.589999996</v>
      </c>
      <c r="J15" s="40"/>
      <c r="K15" s="206">
        <f>SUM(K10:K13)</f>
        <v>1731226.41</v>
      </c>
      <c r="L15" s="40"/>
      <c r="M15" s="128">
        <f>SUM(M10:M13)</f>
        <v>-38218819.030000001</v>
      </c>
    </row>
    <row r="16" spans="1:13" ht="9.9" customHeight="1" thickTop="1"/>
    <row r="17" spans="1:13" ht="23.1" customHeight="1">
      <c r="A17" s="108" t="s">
        <v>1073</v>
      </c>
    </row>
    <row r="18" spans="1:13" ht="23.1" customHeight="1">
      <c r="B18" s="108" t="s">
        <v>1258</v>
      </c>
    </row>
    <row r="19" spans="1:13" ht="9.9" customHeight="1"/>
    <row r="20" spans="1:13" ht="23.1" customHeight="1">
      <c r="G20" s="111"/>
      <c r="H20" s="111"/>
      <c r="I20" s="111"/>
      <c r="J20" s="111" t="s">
        <v>38</v>
      </c>
      <c r="K20" s="111"/>
      <c r="L20" s="111"/>
      <c r="M20" s="111"/>
    </row>
    <row r="21" spans="1:13" ht="23.1" customHeight="1">
      <c r="G21" s="378" t="s">
        <v>39</v>
      </c>
      <c r="H21" s="378"/>
      <c r="I21" s="378"/>
      <c r="J21" s="378"/>
      <c r="K21" s="378"/>
      <c r="L21" s="378"/>
      <c r="M21" s="378"/>
    </row>
    <row r="22" spans="1:13" ht="23.1" customHeight="1">
      <c r="G22" s="373">
        <v>2022</v>
      </c>
      <c r="H22" s="373"/>
      <c r="I22" s="373"/>
      <c r="J22" s="109"/>
      <c r="K22" s="373">
        <v>2021</v>
      </c>
      <c r="L22" s="373"/>
      <c r="M22" s="373"/>
    </row>
    <row r="23" spans="1:13" ht="23.1" customHeight="1">
      <c r="G23" s="109" t="s">
        <v>179</v>
      </c>
      <c r="H23" s="109"/>
      <c r="I23" s="109" t="s">
        <v>180</v>
      </c>
      <c r="J23" s="109"/>
      <c r="K23" s="109" t="s">
        <v>179</v>
      </c>
      <c r="L23" s="109"/>
      <c r="M23" s="109" t="s">
        <v>180</v>
      </c>
    </row>
    <row r="24" spans="1:13" ht="23.1" customHeight="1">
      <c r="G24" s="111" t="s">
        <v>181</v>
      </c>
      <c r="H24" s="109"/>
      <c r="I24" s="111" t="s">
        <v>181</v>
      </c>
      <c r="J24" s="109"/>
      <c r="K24" s="111" t="s">
        <v>181</v>
      </c>
      <c r="L24" s="109"/>
      <c r="M24" s="111" t="s">
        <v>181</v>
      </c>
    </row>
    <row r="25" spans="1:13" ht="23.1" customHeight="1">
      <c r="A25" s="108" t="s">
        <v>182</v>
      </c>
      <c r="G25" s="126">
        <v>69933449.159999996</v>
      </c>
      <c r="H25" s="207"/>
      <c r="I25" s="76">
        <v>-134211496.66</v>
      </c>
      <c r="J25" s="67"/>
      <c r="K25" s="126">
        <v>160869750.72999999</v>
      </c>
      <c r="L25" s="207"/>
      <c r="M25" s="76">
        <v>-215764731.74000001</v>
      </c>
    </row>
    <row r="26" spans="1:13" ht="23.1" customHeight="1">
      <c r="A26" s="108" t="s">
        <v>183</v>
      </c>
      <c r="G26" s="116" t="s">
        <v>530</v>
      </c>
      <c r="H26" s="84"/>
      <c r="I26" s="116">
        <v>0.2</v>
      </c>
      <c r="J26" s="67"/>
      <c r="K26" s="116" t="s">
        <v>530</v>
      </c>
      <c r="L26" s="84"/>
      <c r="M26" s="116">
        <v>0.2</v>
      </c>
    </row>
    <row r="27" spans="1:13" ht="23.1" customHeight="1">
      <c r="A27" s="108" t="s">
        <v>182</v>
      </c>
      <c r="G27" s="84"/>
      <c r="H27" s="84"/>
      <c r="I27" s="76"/>
      <c r="J27" s="67"/>
      <c r="K27" s="84"/>
      <c r="L27" s="84"/>
      <c r="M27" s="84"/>
    </row>
    <row r="28" spans="1:13" ht="23.1" customHeight="1">
      <c r="B28" s="108" t="s">
        <v>184</v>
      </c>
      <c r="G28" s="296">
        <v>-1071507.3899999999</v>
      </c>
      <c r="H28" s="84"/>
      <c r="I28" s="296">
        <v>-26842299.329999998</v>
      </c>
      <c r="J28" s="67"/>
      <c r="K28" s="53">
        <v>3472167.6</v>
      </c>
      <c r="L28" s="84"/>
      <c r="M28" s="76">
        <v>-43152946.350000001</v>
      </c>
    </row>
    <row r="29" spans="1:13" ht="23.1" customHeight="1">
      <c r="A29" s="108" t="s">
        <v>185</v>
      </c>
      <c r="G29" s="84"/>
      <c r="H29" s="84"/>
      <c r="I29" s="84"/>
      <c r="J29" s="67"/>
      <c r="K29" s="84"/>
      <c r="L29" s="84"/>
      <c r="M29" s="84"/>
    </row>
    <row r="30" spans="1:13" ht="23.1" customHeight="1">
      <c r="B30" s="108" t="s">
        <v>332</v>
      </c>
      <c r="G30" s="126">
        <v>0</v>
      </c>
      <c r="H30" s="84"/>
      <c r="I30" s="126">
        <v>1535751.35</v>
      </c>
      <c r="J30" s="67"/>
      <c r="K30" s="126">
        <v>0</v>
      </c>
      <c r="L30" s="84"/>
      <c r="M30" s="294">
        <v>626433.99</v>
      </c>
    </row>
    <row r="31" spans="1:13" ht="23.1" customHeight="1">
      <c r="B31" s="108" t="s">
        <v>1224</v>
      </c>
      <c r="G31" s="126">
        <v>0</v>
      </c>
      <c r="H31" s="84"/>
      <c r="I31" s="67"/>
      <c r="J31" s="67"/>
      <c r="K31" s="67"/>
      <c r="L31" s="67"/>
      <c r="M31" s="67"/>
    </row>
    <row r="32" spans="1:13" ht="23.1" customHeight="1">
      <c r="B32" s="108" t="s">
        <v>1225</v>
      </c>
      <c r="G32" s="126"/>
      <c r="H32" s="84"/>
      <c r="I32" s="126">
        <v>21024667.280000001</v>
      </c>
      <c r="J32" s="67"/>
      <c r="K32" s="126">
        <v>0</v>
      </c>
      <c r="L32" s="84"/>
      <c r="M32" s="294">
        <v>4610335.57</v>
      </c>
    </row>
    <row r="33" spans="1:13" ht="23.1" customHeight="1">
      <c r="B33" s="108" t="s">
        <v>186</v>
      </c>
      <c r="G33" s="126">
        <v>0</v>
      </c>
      <c r="H33" s="84"/>
      <c r="I33" s="296">
        <v>-140251.79</v>
      </c>
      <c r="J33" s="67"/>
      <c r="K33" s="126">
        <v>0</v>
      </c>
      <c r="L33" s="84"/>
      <c r="M33" s="76">
        <v>-106839.02</v>
      </c>
    </row>
    <row r="34" spans="1:13" ht="23.1" customHeight="1">
      <c r="B34" s="108" t="s">
        <v>187</v>
      </c>
      <c r="G34" s="126">
        <v>0</v>
      </c>
      <c r="H34" s="84"/>
      <c r="I34" s="126">
        <v>2634407.36</v>
      </c>
      <c r="J34" s="67"/>
      <c r="K34" s="126">
        <v>0</v>
      </c>
      <c r="L34" s="84"/>
      <c r="M34" s="294">
        <v>9943908.3900000006</v>
      </c>
    </row>
    <row r="35" spans="1:13" ht="23.1" customHeight="1">
      <c r="B35" s="108" t="s">
        <v>231</v>
      </c>
      <c r="G35" s="126"/>
      <c r="H35" s="84"/>
      <c r="I35" s="126"/>
      <c r="J35" s="67"/>
      <c r="K35" s="126"/>
      <c r="L35" s="84"/>
      <c r="M35" s="294"/>
    </row>
    <row r="36" spans="1:13" ht="23.1" customHeight="1">
      <c r="B36" s="108" t="s">
        <v>232</v>
      </c>
      <c r="G36" s="63">
        <v>0</v>
      </c>
      <c r="H36" s="84"/>
      <c r="I36" s="63">
        <v>2410521.1800000002</v>
      </c>
      <c r="J36" s="67"/>
      <c r="K36" s="63">
        <v>0</v>
      </c>
      <c r="L36" s="84"/>
      <c r="M36" s="57">
        <v>512072.46</v>
      </c>
    </row>
    <row r="37" spans="1:13" ht="23.1" customHeight="1">
      <c r="A37" s="108" t="s">
        <v>188</v>
      </c>
    </row>
    <row r="38" spans="1:13" ht="23.1" customHeight="1" thickBot="1">
      <c r="A38" s="108" t="s">
        <v>189</v>
      </c>
      <c r="G38" s="118">
        <f>SUM(G28:G36)</f>
        <v>-1071507.3899999999</v>
      </c>
      <c r="I38" s="118">
        <f>SUM(I28,I30:I36)</f>
        <v>622796.05000000447</v>
      </c>
      <c r="K38" s="119">
        <f>SUM(K28,K30:K36)</f>
        <v>3472167.6</v>
      </c>
      <c r="M38" s="118">
        <f>SUM(M28,M30:M36)</f>
        <v>-27567034.960000001</v>
      </c>
    </row>
    <row r="39" spans="1:13" ht="23.1" customHeight="1" thickTop="1">
      <c r="A39" s="51" t="s">
        <v>1327</v>
      </c>
      <c r="G39" s="152">
        <v>1.5299999999999999E-2</v>
      </c>
      <c r="H39" s="205"/>
      <c r="I39" s="152">
        <v>4.7000000000000002E-3</v>
      </c>
      <c r="J39" s="153"/>
      <c r="K39" s="152">
        <f>K38/K25</f>
        <v>2.1583719650486714E-2</v>
      </c>
      <c r="L39" s="153"/>
      <c r="M39" s="152">
        <f>M38/M25</f>
        <v>0.12776432337986879</v>
      </c>
    </row>
    <row r="40" spans="1:13" ht="9.9" customHeight="1"/>
    <row r="41" spans="1:13" ht="23.1" customHeight="1">
      <c r="B41" s="169"/>
      <c r="C41" s="177" t="s">
        <v>1358</v>
      </c>
      <c r="D41" s="169"/>
    </row>
    <row r="42" spans="1:13" ht="23.1" customHeight="1">
      <c r="B42" s="108" t="s">
        <v>1575</v>
      </c>
    </row>
    <row r="43" spans="1:13" ht="20.100000000000001" customHeight="1"/>
    <row r="44" spans="1:13" ht="23.1" customHeight="1"/>
    <row r="45" spans="1:13" ht="23.1" customHeight="1">
      <c r="A45" s="370" t="s">
        <v>301</v>
      </c>
      <c r="B45" s="370"/>
      <c r="C45" s="370"/>
      <c r="D45" s="370"/>
      <c r="E45" s="370"/>
      <c r="F45" s="370"/>
      <c r="G45" s="370"/>
      <c r="H45" s="370"/>
      <c r="I45" s="370"/>
      <c r="J45" s="370"/>
      <c r="K45" s="370"/>
      <c r="L45" s="370"/>
      <c r="M45" s="370"/>
    </row>
    <row r="46" spans="1:13" ht="23.1" customHeight="1">
      <c r="C46" s="369" t="s">
        <v>1276</v>
      </c>
      <c r="D46" s="369"/>
      <c r="E46" s="369"/>
      <c r="F46" s="369"/>
      <c r="G46" s="369"/>
      <c r="H46" s="369"/>
      <c r="I46" s="369"/>
      <c r="J46" s="369"/>
      <c r="K46" s="369"/>
    </row>
    <row r="47" spans="1:13" ht="21.9" customHeight="1">
      <c r="A47" s="370" t="s">
        <v>327</v>
      </c>
      <c r="B47" s="370"/>
      <c r="C47" s="370"/>
      <c r="D47" s="370"/>
      <c r="E47" s="370"/>
      <c r="F47" s="370"/>
      <c r="G47" s="370"/>
      <c r="H47" s="370"/>
      <c r="I47" s="370"/>
      <c r="J47" s="370"/>
      <c r="K47" s="370"/>
      <c r="L47" s="370"/>
      <c r="M47" s="370"/>
    </row>
    <row r="48" spans="1:13" ht="21.9" customHeight="1"/>
    <row r="49" spans="1:17" ht="21.9" customHeight="1">
      <c r="K49" s="373" t="s">
        <v>38</v>
      </c>
      <c r="L49" s="373"/>
      <c r="M49" s="373"/>
    </row>
    <row r="50" spans="1:17" ht="21.9" customHeight="1">
      <c r="K50" s="378" t="s">
        <v>40</v>
      </c>
      <c r="L50" s="378"/>
      <c r="M50" s="378"/>
    </row>
    <row r="51" spans="1:17" ht="21.9" customHeight="1">
      <c r="K51" s="110">
        <v>2022</v>
      </c>
      <c r="L51" s="109"/>
      <c r="M51" s="110">
        <v>2021</v>
      </c>
    </row>
    <row r="52" spans="1:17" ht="21.9" customHeight="1">
      <c r="A52" s="108" t="s">
        <v>182</v>
      </c>
      <c r="K52" s="166">
        <v>-66939328.789999999</v>
      </c>
      <c r="L52" s="166"/>
      <c r="M52" s="166">
        <v>-130069759.95</v>
      </c>
    </row>
    <row r="53" spans="1:17" ht="21.9" customHeight="1">
      <c r="A53" s="108" t="s">
        <v>183</v>
      </c>
      <c r="K53" s="116">
        <v>0.2</v>
      </c>
      <c r="L53" s="166"/>
      <c r="M53" s="116">
        <v>0.2</v>
      </c>
    </row>
    <row r="54" spans="1:17" ht="21.9" customHeight="1">
      <c r="A54" s="108" t="s">
        <v>182</v>
      </c>
      <c r="K54" s="167"/>
      <c r="L54" s="166"/>
      <c r="M54" s="167"/>
    </row>
    <row r="55" spans="1:17" ht="21.9" customHeight="1">
      <c r="B55" s="108" t="s">
        <v>184</v>
      </c>
      <c r="K55" s="166">
        <v>-13387865.75</v>
      </c>
      <c r="L55" s="166"/>
      <c r="M55" s="166">
        <f>ROUND(M52*M53,2)</f>
        <v>-26013951.989999998</v>
      </c>
    </row>
    <row r="56" spans="1:17" ht="21.9" customHeight="1">
      <c r="A56" s="108" t="s">
        <v>185</v>
      </c>
      <c r="K56" s="166"/>
      <c r="L56" s="166"/>
      <c r="M56" s="67"/>
    </row>
    <row r="57" spans="1:17" ht="21.9" customHeight="1">
      <c r="B57" s="36" t="s">
        <v>332</v>
      </c>
      <c r="K57" s="126">
        <v>271939.03999999998</v>
      </c>
      <c r="L57" s="186"/>
      <c r="M57" s="132">
        <v>917090.03</v>
      </c>
      <c r="P57" s="51"/>
      <c r="Q57" s="51"/>
    </row>
    <row r="58" spans="1:17" ht="21.9" customHeight="1">
      <c r="B58" s="305" t="s">
        <v>1375</v>
      </c>
      <c r="G58" s="305"/>
      <c r="K58" s="126">
        <v>15611978.199999999</v>
      </c>
      <c r="L58" s="186"/>
      <c r="M58" s="126">
        <v>0</v>
      </c>
      <c r="P58" s="51"/>
      <c r="Q58" s="51"/>
    </row>
    <row r="59" spans="1:17" ht="21.9" customHeight="1">
      <c r="B59" s="51" t="s">
        <v>186</v>
      </c>
      <c r="G59" s="305" t="s">
        <v>338</v>
      </c>
      <c r="K59" s="166">
        <v>-134210.4</v>
      </c>
      <c r="L59" s="186"/>
      <c r="M59" s="166">
        <v>-238716.22</v>
      </c>
      <c r="P59" s="51"/>
      <c r="Q59" s="51"/>
    </row>
    <row r="60" spans="1:17" ht="21.9" customHeight="1">
      <c r="B60" s="51" t="s">
        <v>583</v>
      </c>
      <c r="K60" s="166">
        <v>-1839670.92</v>
      </c>
      <c r="L60" s="186"/>
      <c r="M60" s="126">
        <v>0</v>
      </c>
      <c r="P60" s="51"/>
      <c r="Q60" s="51"/>
    </row>
    <row r="61" spans="1:17" ht="21.9" customHeight="1">
      <c r="B61" s="36" t="s">
        <v>187</v>
      </c>
      <c r="K61" s="274">
        <v>-531056.37</v>
      </c>
      <c r="L61" s="186"/>
      <c r="M61" s="274">
        <v>-3704686.53</v>
      </c>
      <c r="P61" s="51"/>
      <c r="Q61" s="51"/>
    </row>
    <row r="62" spans="1:17" ht="21.9" customHeight="1">
      <c r="A62" s="108" t="s">
        <v>188</v>
      </c>
      <c r="K62" s="166"/>
      <c r="P62" s="51"/>
      <c r="Q62" s="51"/>
    </row>
    <row r="63" spans="1:17" ht="21.9" customHeight="1" thickBot="1">
      <c r="A63" s="108" t="s">
        <v>189</v>
      </c>
      <c r="K63" s="333">
        <f>SUM(K55:K61)</f>
        <v>-8886.2000000014668</v>
      </c>
      <c r="L63" s="75"/>
      <c r="M63" s="118">
        <f>SUM(M55:M61)</f>
        <v>-29040264.709999997</v>
      </c>
    </row>
    <row r="64" spans="1:17" ht="21.9" customHeight="1" thickTop="1">
      <c r="A64" s="51" t="s">
        <v>1327</v>
      </c>
      <c r="K64" s="152">
        <v>1E-4</v>
      </c>
      <c r="L64" s="166"/>
      <c r="M64" s="295">
        <v>0.2233</v>
      </c>
    </row>
    <row r="65" spans="1:13" ht="21.9" customHeight="1">
      <c r="K65" s="152"/>
      <c r="L65" s="166"/>
      <c r="M65" s="208"/>
    </row>
    <row r="66" spans="1:13" ht="21.9" customHeight="1">
      <c r="A66" s="108" t="s">
        <v>1275</v>
      </c>
      <c r="K66" s="152"/>
      <c r="L66" s="166"/>
      <c r="M66" s="208"/>
    </row>
    <row r="67" spans="1:13" ht="21.9" customHeight="1">
      <c r="B67" s="108" t="s">
        <v>1258</v>
      </c>
      <c r="K67" s="152"/>
      <c r="L67" s="166"/>
      <c r="M67" s="208"/>
    </row>
    <row r="68" spans="1:13" ht="9.9" customHeight="1">
      <c r="K68" s="152"/>
      <c r="L68" s="166"/>
      <c r="M68" s="208"/>
    </row>
    <row r="69" spans="1:13" ht="21.9" customHeight="1">
      <c r="G69" s="111"/>
      <c r="H69" s="111"/>
      <c r="I69" s="111"/>
      <c r="J69" s="111" t="s">
        <v>38</v>
      </c>
      <c r="K69" s="111"/>
      <c r="L69" s="111"/>
      <c r="M69" s="111"/>
    </row>
    <row r="70" spans="1:13" ht="21.9" customHeight="1">
      <c r="G70" s="378" t="s">
        <v>39</v>
      </c>
      <c r="H70" s="378"/>
      <c r="I70" s="378"/>
      <c r="J70" s="378"/>
      <c r="K70" s="378"/>
      <c r="L70" s="378"/>
      <c r="M70" s="378"/>
    </row>
    <row r="71" spans="1:13" ht="21.9" customHeight="1">
      <c r="G71" s="373">
        <v>2022</v>
      </c>
      <c r="H71" s="373"/>
      <c r="I71" s="373"/>
      <c r="J71" s="109"/>
      <c r="K71" s="373">
        <v>2021</v>
      </c>
      <c r="L71" s="373"/>
      <c r="M71" s="373"/>
    </row>
    <row r="72" spans="1:13" ht="21.9" customHeight="1">
      <c r="G72" s="109" t="s">
        <v>179</v>
      </c>
      <c r="H72" s="109"/>
      <c r="I72" s="109" t="s">
        <v>180</v>
      </c>
      <c r="J72" s="109"/>
      <c r="K72" s="109" t="s">
        <v>179</v>
      </c>
      <c r="L72" s="109"/>
      <c r="M72" s="109" t="s">
        <v>180</v>
      </c>
    </row>
    <row r="73" spans="1:13" ht="21.9" customHeight="1">
      <c r="G73" s="111" t="s">
        <v>181</v>
      </c>
      <c r="H73" s="109"/>
      <c r="I73" s="111" t="s">
        <v>181</v>
      </c>
      <c r="J73" s="109"/>
      <c r="K73" s="111" t="s">
        <v>181</v>
      </c>
      <c r="L73" s="109"/>
      <c r="M73" s="111" t="s">
        <v>181</v>
      </c>
    </row>
    <row r="74" spans="1:13" ht="21.9" customHeight="1">
      <c r="A74" s="108" t="s">
        <v>182</v>
      </c>
      <c r="G74" s="126">
        <v>158487854.09999999</v>
      </c>
      <c r="H74" s="207"/>
      <c r="I74" s="296">
        <v>-213070389.88999999</v>
      </c>
      <c r="J74" s="67"/>
      <c r="K74" s="126">
        <v>277281632.77999997</v>
      </c>
      <c r="L74" s="207"/>
      <c r="M74" s="296">
        <v>-314450373.67000002</v>
      </c>
    </row>
    <row r="75" spans="1:13" ht="21.9" customHeight="1">
      <c r="A75" s="108" t="s">
        <v>183</v>
      </c>
      <c r="G75" s="116" t="s">
        <v>530</v>
      </c>
      <c r="H75" s="84"/>
      <c r="I75" s="116">
        <v>0.2</v>
      </c>
      <c r="J75" s="67"/>
      <c r="K75" s="116" t="s">
        <v>530</v>
      </c>
      <c r="L75" s="84"/>
      <c r="M75" s="116">
        <v>0.2</v>
      </c>
    </row>
    <row r="76" spans="1:13" ht="21.9" customHeight="1">
      <c r="A76" s="108" t="s">
        <v>182</v>
      </c>
      <c r="G76" s="84"/>
      <c r="H76" s="84"/>
      <c r="I76" s="76"/>
      <c r="J76" s="67"/>
      <c r="K76" s="84"/>
      <c r="L76" s="84"/>
      <c r="M76" s="84"/>
    </row>
    <row r="77" spans="1:13" ht="21.9" customHeight="1">
      <c r="B77" s="108" t="s">
        <v>184</v>
      </c>
      <c r="G77" s="126">
        <v>0</v>
      </c>
      <c r="H77" s="84"/>
      <c r="I77" s="296">
        <v>-42614077.979999997</v>
      </c>
      <c r="J77" s="67"/>
      <c r="K77" s="53">
        <v>4058514.84</v>
      </c>
      <c r="L77" s="84"/>
      <c r="M77" s="296">
        <v>-62890074.729999997</v>
      </c>
    </row>
    <row r="78" spans="1:13" ht="21.9" customHeight="1">
      <c r="A78" s="108" t="s">
        <v>185</v>
      </c>
      <c r="G78" s="84"/>
      <c r="H78" s="84"/>
      <c r="I78" s="84"/>
      <c r="J78" s="67"/>
      <c r="K78" s="84"/>
      <c r="L78" s="84"/>
      <c r="M78" s="84"/>
    </row>
    <row r="79" spans="1:13" ht="21.9" customHeight="1">
      <c r="B79" s="108" t="s">
        <v>332</v>
      </c>
      <c r="G79" s="126">
        <v>0</v>
      </c>
      <c r="H79" s="84"/>
      <c r="I79" s="126">
        <v>8027943.3700000001</v>
      </c>
      <c r="J79" s="67"/>
      <c r="K79" s="126" t="s">
        <v>1277</v>
      </c>
      <c r="L79" s="84"/>
      <c r="M79" s="294">
        <v>2874249.03</v>
      </c>
    </row>
    <row r="80" spans="1:13" ht="21.9" customHeight="1">
      <c r="B80" s="108" t="s">
        <v>1224</v>
      </c>
      <c r="G80" s="126">
        <v>0</v>
      </c>
      <c r="H80" s="84"/>
      <c r="I80" s="67"/>
      <c r="J80" s="67"/>
      <c r="K80" s="67"/>
      <c r="L80" s="67"/>
      <c r="M80" s="67"/>
    </row>
    <row r="81" spans="1:13" ht="21.9" customHeight="1">
      <c r="B81" s="108" t="s">
        <v>1225</v>
      </c>
      <c r="G81" s="126"/>
      <c r="H81" s="84"/>
      <c r="I81" s="126">
        <v>37586125.479999997</v>
      </c>
      <c r="J81" s="67"/>
      <c r="K81" s="126" t="s">
        <v>1277</v>
      </c>
      <c r="L81" s="84"/>
      <c r="M81" s="294">
        <v>9659381.4800000004</v>
      </c>
    </row>
    <row r="82" spans="1:13" ht="21.9" customHeight="1">
      <c r="B82" s="108" t="s">
        <v>186</v>
      </c>
      <c r="G82" s="126">
        <v>0</v>
      </c>
      <c r="H82" s="84"/>
      <c r="I82" s="296">
        <v>-284958.7</v>
      </c>
      <c r="J82" s="67"/>
      <c r="K82" s="126" t="s">
        <v>1277</v>
      </c>
      <c r="L82" s="84"/>
      <c r="M82" s="296">
        <v>-256142.19</v>
      </c>
    </row>
    <row r="83" spans="1:13" ht="21.9" customHeight="1">
      <c r="B83" s="108" t="s">
        <v>187</v>
      </c>
      <c r="G83" s="126">
        <v>0</v>
      </c>
      <c r="H83" s="84"/>
      <c r="I83" s="126">
        <v>3656966.96</v>
      </c>
      <c r="J83" s="67"/>
      <c r="K83" s="126" t="s">
        <v>1277</v>
      </c>
      <c r="L83" s="84"/>
      <c r="M83" s="294">
        <v>11982748.84</v>
      </c>
    </row>
    <row r="84" spans="1:13" ht="21.9" customHeight="1">
      <c r="B84" s="108" t="s">
        <v>231</v>
      </c>
      <c r="G84" s="126"/>
      <c r="H84" s="84"/>
      <c r="I84" s="126"/>
      <c r="J84" s="67"/>
      <c r="K84" s="126"/>
      <c r="L84" s="84"/>
      <c r="M84" s="294"/>
    </row>
    <row r="85" spans="1:13" ht="21.9" customHeight="1">
      <c r="B85" s="108" t="s">
        <v>232</v>
      </c>
      <c r="G85" s="63">
        <v>0</v>
      </c>
      <c r="H85" s="84"/>
      <c r="I85" s="63">
        <v>3969778.78</v>
      </c>
      <c r="J85" s="67"/>
      <c r="K85" s="63" t="s">
        <v>1277</v>
      </c>
      <c r="L85" s="84"/>
      <c r="M85" s="57">
        <v>965890.14</v>
      </c>
    </row>
    <row r="86" spans="1:13" ht="21.9" customHeight="1">
      <c r="A86" s="108" t="s">
        <v>188</v>
      </c>
    </row>
    <row r="87" spans="1:13" ht="21.9" customHeight="1" thickBot="1">
      <c r="A87" s="108" t="s">
        <v>189</v>
      </c>
      <c r="G87" s="119">
        <f>SUM(G77:G85)</f>
        <v>0</v>
      </c>
      <c r="I87" s="119">
        <f>SUM(I77,I79:I85)</f>
        <v>10341777.909999996</v>
      </c>
      <c r="K87" s="119">
        <f>SUM(K77,K79:K85)</f>
        <v>4058514.84</v>
      </c>
      <c r="M87" s="118">
        <f>SUM(M77,M79:M85)</f>
        <v>-37663947.429999992</v>
      </c>
    </row>
    <row r="88" spans="1:13" ht="21.9" customHeight="1" thickTop="1">
      <c r="A88" s="51" t="s">
        <v>1327</v>
      </c>
      <c r="G88" s="152">
        <f>G87/G74</f>
        <v>0</v>
      </c>
      <c r="H88" s="205"/>
      <c r="I88" s="152">
        <v>4.8500000000000001E-2</v>
      </c>
      <c r="J88" s="153"/>
      <c r="K88" s="152">
        <f>K87/K74</f>
        <v>1.4636796528171398E-2</v>
      </c>
      <c r="L88" s="153"/>
      <c r="M88" s="152">
        <f>M87/M74</f>
        <v>0.11977707957671702</v>
      </c>
    </row>
    <row r="89" spans="1:13" ht="21.9" customHeight="1"/>
    <row r="90" spans="1:13" ht="21.9" customHeight="1">
      <c r="G90" s="126"/>
      <c r="H90" s="74"/>
      <c r="I90" s="74"/>
      <c r="J90" s="74"/>
      <c r="K90" s="126"/>
      <c r="L90" s="61"/>
      <c r="M90" s="74"/>
    </row>
    <row r="91" spans="1:13" ht="21.9" customHeight="1">
      <c r="A91" s="370" t="str">
        <f>+A45</f>
        <v>(Sign) ……………………………………...........…………………………………. Authorized Director</v>
      </c>
      <c r="B91" s="370"/>
      <c r="C91" s="370"/>
      <c r="D91" s="370"/>
      <c r="E91" s="370"/>
      <c r="F91" s="370"/>
      <c r="G91" s="370"/>
      <c r="H91" s="370"/>
      <c r="I91" s="370"/>
      <c r="J91" s="370"/>
      <c r="K91" s="370"/>
      <c r="L91" s="370"/>
      <c r="M91" s="370"/>
    </row>
    <row r="92" spans="1:13" ht="21.9" customHeight="1">
      <c r="C92" s="108" t="str">
        <f>+C46</f>
        <v xml:space="preserve">                                          (                                                                                                                  )           </v>
      </c>
      <c r="H92" s="74"/>
      <c r="I92" s="74"/>
      <c r="J92" s="74"/>
      <c r="M92" s="74"/>
    </row>
    <row r="93" spans="1:13" ht="24" customHeight="1">
      <c r="A93" s="370" t="s">
        <v>1278</v>
      </c>
      <c r="B93" s="370"/>
      <c r="C93" s="370"/>
      <c r="D93" s="370"/>
      <c r="E93" s="370"/>
      <c r="F93" s="370"/>
      <c r="G93" s="370"/>
      <c r="H93" s="370"/>
      <c r="I93" s="370"/>
      <c r="J93" s="370"/>
      <c r="K93" s="370"/>
      <c r="L93" s="370"/>
      <c r="M93" s="370"/>
    </row>
    <row r="94" spans="1:13" ht="24" customHeight="1">
      <c r="G94" s="126"/>
      <c r="H94" s="74"/>
      <c r="I94" s="74"/>
      <c r="J94" s="74"/>
      <c r="K94" s="126"/>
      <c r="L94" s="61"/>
      <c r="M94" s="74"/>
    </row>
    <row r="95" spans="1:13" ht="24" customHeight="1">
      <c r="B95" s="169"/>
      <c r="C95" s="177" t="s">
        <v>1259</v>
      </c>
      <c r="D95" s="169"/>
    </row>
    <row r="96" spans="1:13" ht="24" customHeight="1">
      <c r="B96" s="108" t="s">
        <v>1574</v>
      </c>
    </row>
    <row r="97" spans="1:13" ht="24" customHeight="1">
      <c r="G97" s="126"/>
      <c r="H97" s="74"/>
      <c r="I97" s="74"/>
      <c r="J97" s="74"/>
      <c r="K97" s="126"/>
      <c r="L97" s="61"/>
      <c r="M97" s="74"/>
    </row>
    <row r="98" spans="1:13" ht="24" customHeight="1">
      <c r="K98" s="373" t="s">
        <v>38</v>
      </c>
      <c r="L98" s="373"/>
      <c r="M98" s="373"/>
    </row>
    <row r="99" spans="1:13" ht="24" customHeight="1">
      <c r="K99" s="378" t="s">
        <v>40</v>
      </c>
      <c r="L99" s="378"/>
      <c r="M99" s="378"/>
    </row>
    <row r="100" spans="1:13" ht="24" customHeight="1">
      <c r="K100" s="110">
        <v>2022</v>
      </c>
      <c r="L100" s="109"/>
      <c r="M100" s="110">
        <v>2021</v>
      </c>
    </row>
    <row r="101" spans="1:13" ht="24" customHeight="1">
      <c r="A101" s="108" t="s">
        <v>182</v>
      </c>
      <c r="K101" s="166">
        <v>-128242999.47</v>
      </c>
      <c r="L101" s="166"/>
      <c r="M101" s="166">
        <v>-179809609.05000001</v>
      </c>
    </row>
    <row r="102" spans="1:13" ht="24" customHeight="1">
      <c r="A102" s="108" t="s">
        <v>183</v>
      </c>
      <c r="K102" s="116">
        <v>0.2</v>
      </c>
      <c r="L102" s="166"/>
      <c r="M102" s="116">
        <v>0.2</v>
      </c>
    </row>
    <row r="103" spans="1:13" ht="24" customHeight="1">
      <c r="A103" s="108" t="s">
        <v>182</v>
      </c>
      <c r="K103" s="167"/>
      <c r="L103" s="166"/>
      <c r="M103" s="167"/>
    </row>
    <row r="104" spans="1:13" ht="24" customHeight="1">
      <c r="B104" s="108" t="s">
        <v>184</v>
      </c>
      <c r="K104" s="166">
        <f>ROUND(K101*K102,2)</f>
        <v>-25648599.890000001</v>
      </c>
      <c r="L104" s="166"/>
      <c r="M104" s="166">
        <f>ROUND(M101*M102,2)</f>
        <v>-35961921.810000002</v>
      </c>
    </row>
    <row r="105" spans="1:13" ht="24" customHeight="1">
      <c r="A105" s="108" t="s">
        <v>185</v>
      </c>
      <c r="K105" s="166"/>
      <c r="L105" s="166"/>
      <c r="M105" s="67"/>
    </row>
    <row r="106" spans="1:13" ht="24" customHeight="1">
      <c r="B106" s="36" t="s">
        <v>332</v>
      </c>
      <c r="K106" s="126">
        <v>4503407.3899999997</v>
      </c>
      <c r="L106" s="186"/>
      <c r="M106" s="132">
        <v>1836006.64</v>
      </c>
    </row>
    <row r="107" spans="1:13" ht="24" customHeight="1">
      <c r="B107" s="305" t="s">
        <v>1375</v>
      </c>
      <c r="K107" s="126">
        <v>25519688.5</v>
      </c>
      <c r="L107" s="186"/>
      <c r="M107" s="126">
        <v>0</v>
      </c>
    </row>
    <row r="108" spans="1:13" ht="24" customHeight="1">
      <c r="B108" s="51" t="s">
        <v>186</v>
      </c>
      <c r="K108" s="166">
        <v>-272542.3</v>
      </c>
      <c r="L108" s="186"/>
      <c r="M108" s="166">
        <v>-256142.19</v>
      </c>
    </row>
    <row r="109" spans="1:13" ht="24" customHeight="1">
      <c r="B109" s="51" t="s">
        <v>583</v>
      </c>
      <c r="K109" s="166">
        <v>-1839670.92</v>
      </c>
      <c r="L109" s="186"/>
      <c r="M109" s="126">
        <v>0</v>
      </c>
    </row>
    <row r="110" spans="1:13" ht="24" customHeight="1">
      <c r="B110" s="36" t="s">
        <v>187</v>
      </c>
      <c r="K110" s="274">
        <v>-531056.37</v>
      </c>
      <c r="L110" s="186"/>
      <c r="M110" s="274">
        <v>-3836761.67</v>
      </c>
    </row>
    <row r="111" spans="1:13" ht="24" customHeight="1">
      <c r="A111" s="108" t="s">
        <v>188</v>
      </c>
      <c r="K111" s="76"/>
    </row>
    <row r="112" spans="1:13" ht="24" customHeight="1" thickBot="1">
      <c r="A112" s="108" t="s">
        <v>189</v>
      </c>
      <c r="K112" s="119">
        <f>SUM(K104:K110)</f>
        <v>1731226.4100000001</v>
      </c>
      <c r="L112" s="75"/>
      <c r="M112" s="118">
        <f>SUM(M104:M110)</f>
        <v>-38218819.030000001</v>
      </c>
    </row>
    <row r="113" spans="1:13" ht="24" customHeight="1" thickTop="1">
      <c r="A113" s="108" t="s">
        <v>190</v>
      </c>
      <c r="K113" s="152">
        <v>1.35E-2</v>
      </c>
      <c r="L113" s="166"/>
      <c r="M113" s="309">
        <v>0.21260000000000001</v>
      </c>
    </row>
    <row r="114" spans="1:13" ht="24" customHeight="1">
      <c r="G114" s="126"/>
      <c r="H114" s="74"/>
      <c r="I114" s="74"/>
      <c r="J114" s="74"/>
      <c r="K114" s="126"/>
      <c r="L114" s="61"/>
      <c r="M114" s="74"/>
    </row>
    <row r="115" spans="1:13" ht="24" customHeight="1">
      <c r="A115" s="108" t="s">
        <v>1260</v>
      </c>
    </row>
    <row r="116" spans="1:13" ht="15" customHeight="1"/>
    <row r="117" spans="1:13" ht="24" customHeight="1">
      <c r="G117" s="373" t="s">
        <v>38</v>
      </c>
      <c r="H117" s="373"/>
      <c r="I117" s="373"/>
      <c r="J117" s="373"/>
      <c r="K117" s="373"/>
      <c r="L117" s="373"/>
      <c r="M117" s="373"/>
    </row>
    <row r="118" spans="1:13" ht="24" customHeight="1">
      <c r="G118" s="110"/>
      <c r="H118" s="110" t="s">
        <v>39</v>
      </c>
      <c r="I118" s="110"/>
      <c r="J118" s="109"/>
      <c r="K118" s="110"/>
      <c r="L118" s="110" t="s">
        <v>40</v>
      </c>
      <c r="M118" s="110"/>
    </row>
    <row r="119" spans="1:13" ht="24" customHeight="1">
      <c r="G119" s="143" t="s">
        <v>1228</v>
      </c>
      <c r="H119" s="109"/>
      <c r="I119" s="143" t="s">
        <v>832</v>
      </c>
      <c r="J119" s="109"/>
      <c r="K119" s="110" t="str">
        <f>+G119</f>
        <v>June 30, 2022</v>
      </c>
      <c r="L119" s="109"/>
      <c r="M119" s="110" t="str">
        <f>+I119</f>
        <v>December 31, 2021</v>
      </c>
    </row>
    <row r="120" spans="1:13" ht="24" customHeight="1">
      <c r="B120" s="108" t="s">
        <v>191</v>
      </c>
    </row>
    <row r="121" spans="1:13" ht="24" customHeight="1">
      <c r="B121" s="108" t="s">
        <v>547</v>
      </c>
      <c r="G121" s="132">
        <v>9830674.9600000009</v>
      </c>
      <c r="H121" s="74"/>
      <c r="I121" s="132">
        <v>9931608.2400000002</v>
      </c>
      <c r="J121" s="74"/>
      <c r="K121" s="132">
        <v>9830674.9600000009</v>
      </c>
      <c r="L121" s="74"/>
      <c r="M121" s="132">
        <v>9830674.9600000009</v>
      </c>
    </row>
    <row r="122" spans="1:13" ht="24" customHeight="1">
      <c r="B122" s="108" t="s">
        <v>192</v>
      </c>
      <c r="G122" s="132">
        <v>6687432.4199999999</v>
      </c>
      <c r="H122" s="74"/>
      <c r="I122" s="132">
        <v>6197767.7999999998</v>
      </c>
      <c r="J122" s="74"/>
      <c r="K122" s="132">
        <v>6467187.9100000001</v>
      </c>
      <c r="L122" s="74"/>
      <c r="M122" s="132">
        <v>6060656.7999999998</v>
      </c>
    </row>
    <row r="123" spans="1:13" ht="24" customHeight="1">
      <c r="B123" s="108" t="s">
        <v>193</v>
      </c>
      <c r="G123" s="132">
        <v>9066860.9399999995</v>
      </c>
      <c r="H123" s="74"/>
      <c r="I123" s="132">
        <v>9433649.2300000004</v>
      </c>
      <c r="J123" s="74"/>
      <c r="K123" s="132">
        <v>8585660.9399999995</v>
      </c>
      <c r="L123" s="74"/>
      <c r="M123" s="132">
        <v>8952449.2300000004</v>
      </c>
    </row>
    <row r="124" spans="1:13" ht="24" customHeight="1">
      <c r="B124" s="108" t="s">
        <v>194</v>
      </c>
      <c r="G124" s="132">
        <v>7803589.71</v>
      </c>
      <c r="H124" s="74"/>
      <c r="I124" s="132">
        <v>9574558.9399999995</v>
      </c>
      <c r="J124" s="74"/>
      <c r="K124" s="132">
        <v>7803589.71</v>
      </c>
      <c r="L124" s="74"/>
      <c r="M124" s="132">
        <v>9574558.9399999995</v>
      </c>
    </row>
    <row r="125" spans="1:13" ht="24" customHeight="1">
      <c r="B125" s="108" t="s">
        <v>195</v>
      </c>
      <c r="G125" s="132">
        <v>23635705.82</v>
      </c>
      <c r="H125" s="74"/>
      <c r="I125" s="132">
        <v>23635705.82</v>
      </c>
      <c r="J125" s="74"/>
      <c r="K125" s="132">
        <v>22404138.77</v>
      </c>
      <c r="L125" s="74"/>
      <c r="M125" s="132">
        <v>22404138.77</v>
      </c>
    </row>
    <row r="126" spans="1:13" ht="24" customHeight="1">
      <c r="B126" s="108" t="s">
        <v>196</v>
      </c>
      <c r="G126" s="74"/>
      <c r="H126" s="74"/>
      <c r="I126" s="74"/>
      <c r="J126" s="74"/>
      <c r="K126" s="74"/>
      <c r="L126" s="74"/>
      <c r="M126" s="74"/>
    </row>
    <row r="127" spans="1:13" ht="24" customHeight="1">
      <c r="B127" s="108" t="s">
        <v>197</v>
      </c>
      <c r="G127" s="136">
        <v>90727997.439999998</v>
      </c>
      <c r="H127" s="74"/>
      <c r="I127" s="132">
        <v>91347129.030000001</v>
      </c>
      <c r="J127" s="74"/>
      <c r="K127" s="136">
        <v>0</v>
      </c>
      <c r="L127" s="74"/>
      <c r="M127" s="132">
        <v>0</v>
      </c>
    </row>
    <row r="128" spans="1:13" ht="24" customHeight="1">
      <c r="C128" s="108" t="s">
        <v>45</v>
      </c>
      <c r="G128" s="53">
        <f>SUM(G121:G127)</f>
        <v>147752261.28999999</v>
      </c>
      <c r="H128" s="74"/>
      <c r="I128" s="78">
        <f>SUM(I121:I127)</f>
        <v>150120419.06</v>
      </c>
      <c r="J128" s="74"/>
      <c r="K128" s="53">
        <f>SUM(K121:K127)</f>
        <v>55091252.290000007</v>
      </c>
      <c r="L128" s="74"/>
      <c r="M128" s="78">
        <f>SUM(M121:M127)</f>
        <v>56822478.700000003</v>
      </c>
    </row>
    <row r="129" spans="1:13" ht="24" customHeight="1">
      <c r="B129" s="108" t="s">
        <v>233</v>
      </c>
      <c r="G129" s="74">
        <v>-9830674.9600000009</v>
      </c>
      <c r="H129" s="74"/>
      <c r="I129" s="74">
        <v>-9830674.9600000009</v>
      </c>
      <c r="J129" s="74"/>
      <c r="K129" s="74">
        <v>-9830674.9600000009</v>
      </c>
      <c r="L129" s="61"/>
      <c r="M129" s="74">
        <v>-9830674.9600000009</v>
      </c>
    </row>
    <row r="130" spans="1:13" ht="24" customHeight="1" thickBot="1">
      <c r="C130" s="108" t="s">
        <v>46</v>
      </c>
      <c r="G130" s="117">
        <f>SUM(G128:G129)</f>
        <v>137921586.32999998</v>
      </c>
      <c r="H130" s="74"/>
      <c r="I130" s="79">
        <f>SUM(I128:I129)</f>
        <v>140289744.09999999</v>
      </c>
      <c r="J130" s="74"/>
      <c r="K130" s="117">
        <f>SUM(K128:K129)</f>
        <v>45260577.330000006</v>
      </c>
      <c r="L130" s="61"/>
      <c r="M130" s="79">
        <f>SUM(M128:M129)</f>
        <v>46991803.740000002</v>
      </c>
    </row>
    <row r="131" spans="1:13" ht="24" customHeight="1" thickTop="1"/>
    <row r="132" spans="1:13" ht="24" customHeight="1">
      <c r="H132" s="74"/>
      <c r="I132" s="74"/>
      <c r="J132" s="74"/>
      <c r="M132" s="74"/>
    </row>
    <row r="133" spans="1:13" ht="24" customHeight="1">
      <c r="A133" s="370" t="str">
        <f>+A45</f>
        <v>(Sign) ……………………………………...........…………………………………. Authorized Director</v>
      </c>
      <c r="B133" s="370"/>
      <c r="C133" s="370"/>
      <c r="D133" s="370"/>
      <c r="E133" s="370"/>
      <c r="F133" s="370"/>
      <c r="G133" s="370"/>
      <c r="H133" s="370"/>
      <c r="I133" s="370"/>
      <c r="J133" s="370"/>
      <c r="K133" s="370"/>
      <c r="L133" s="370"/>
      <c r="M133" s="370"/>
    </row>
    <row r="134" spans="1:13" ht="24" customHeight="1">
      <c r="C134" s="108" t="str">
        <f>+C46</f>
        <v xml:space="preserve">                                          (                                                                                                                  )           </v>
      </c>
      <c r="H134" s="74"/>
      <c r="I134" s="74"/>
      <c r="J134" s="74"/>
      <c r="M134" s="74"/>
    </row>
  </sheetData>
  <sheetProtection formatCells="0" formatColumns="0" formatRows="0" insertColumns="0" insertRows="0" insertHyperlinks="0" deleteColumns="0" deleteRows="0" sort="0" autoFilter="0" pivotTables="0"/>
  <mergeCells count="21">
    <mergeCell ref="A93:M93"/>
    <mergeCell ref="G71:I71"/>
    <mergeCell ref="K71:M71"/>
    <mergeCell ref="K98:M98"/>
    <mergeCell ref="K99:M99"/>
    <mergeCell ref="A133:M133"/>
    <mergeCell ref="A1:M1"/>
    <mergeCell ref="G21:M21"/>
    <mergeCell ref="G22:I22"/>
    <mergeCell ref="K22:M22"/>
    <mergeCell ref="K49:M49"/>
    <mergeCell ref="G5:M5"/>
    <mergeCell ref="G7:I7"/>
    <mergeCell ref="K7:M7"/>
    <mergeCell ref="K50:M50"/>
    <mergeCell ref="A45:M45"/>
    <mergeCell ref="C46:K46"/>
    <mergeCell ref="G117:M117"/>
    <mergeCell ref="A47:M47"/>
    <mergeCell ref="A91:M91"/>
    <mergeCell ref="G70:M70"/>
  </mergeCells>
  <pageMargins left="0.78740157480314998" right="0.39370078740157499" top="0.59055118110236204" bottom="0.39370078740157499" header="0.43307086614173201" footer="0.196850393700787"/>
  <pageSetup paperSize="9" scale="77" orientation="portrait" r:id="rId1"/>
  <headerFooter alignWithMargins="0">
    <oddHeader>&amp;L&amp;"Angsana New,Regular"&amp;8THAI POLYCONS PUBLIC COMPANY LIMITED</oddHeader>
  </headerFooter>
  <rowBreaks count="2" manualBreakCount="2">
    <brk id="46" max="16383" man="1"/>
    <brk id="9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F78"/>
  <sheetViews>
    <sheetView showGridLines="0" showRuler="0" topLeftCell="A76" zoomScaleNormal="100" zoomScaleSheetLayoutView="100" workbookViewId="0">
      <selection activeCell="R55" sqref="R55"/>
    </sheetView>
  </sheetViews>
  <sheetFormatPr defaultColWidth="9" defaultRowHeight="24.9" customHeight="1"/>
  <cols>
    <col min="1" max="2" width="11.5" style="98" customWidth="1"/>
    <col min="3" max="3" width="4.5" style="98" customWidth="1"/>
    <col min="4" max="4" width="0.5" style="98" customWidth="1"/>
    <col min="5" max="5" width="7.59765625" style="98" customWidth="1"/>
    <col min="6" max="6" width="0.5" style="98" customWidth="1"/>
    <col min="7" max="7" width="7.59765625" style="98" customWidth="1"/>
    <col min="8" max="8" width="0.5" style="98" customWidth="1"/>
    <col min="9" max="9" width="7.59765625" style="98" customWidth="1"/>
    <col min="10" max="10" width="0.5" style="98" customWidth="1"/>
    <col min="11" max="11" width="7.59765625" style="98" customWidth="1"/>
    <col min="12" max="12" width="0.5" style="98" customWidth="1"/>
    <col min="13" max="13" width="6.09765625" style="98" customWidth="1"/>
    <col min="14" max="14" width="0.5" style="98" customWidth="1"/>
    <col min="15" max="15" width="6.09765625" style="98" customWidth="1"/>
    <col min="16" max="16" width="0.5" style="98" customWidth="1"/>
    <col min="17" max="17" width="7.5" style="98" customWidth="1"/>
    <col min="18" max="18" width="0.5" style="98" customWidth="1"/>
    <col min="19" max="19" width="6.09765625" style="98" customWidth="1"/>
    <col min="20" max="20" width="0.5" style="98" customWidth="1"/>
    <col min="21" max="21" width="6.59765625" style="98" customWidth="1"/>
    <col min="22" max="22" width="0.5" style="98" customWidth="1"/>
    <col min="23" max="23" width="7.59765625" style="98" customWidth="1"/>
    <col min="24" max="24" width="14.59765625" style="98" hidden="1" customWidth="1"/>
    <col min="25" max="25" width="0.5" style="98" customWidth="1"/>
    <col min="26" max="26" width="7.8984375" style="98" customWidth="1"/>
    <col min="27" max="27" width="0.5" style="98" customWidth="1"/>
    <col min="28" max="28" width="8.09765625" style="98" customWidth="1"/>
    <col min="29" max="29" width="6.09765625" style="98" customWidth="1"/>
    <col min="30" max="30" width="1" style="98" customWidth="1"/>
    <col min="31" max="31" width="9" style="98"/>
    <col min="32" max="32" width="9" style="51"/>
    <col min="33" max="16384" width="9" style="90"/>
  </cols>
  <sheetData>
    <row r="1" spans="1:28" s="98" customFormat="1" ht="27" customHeight="1">
      <c r="A1" s="370" t="s">
        <v>1279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370"/>
      <c r="Q1" s="370"/>
      <c r="R1" s="370"/>
      <c r="S1" s="370"/>
      <c r="T1" s="370"/>
      <c r="U1" s="370"/>
      <c r="V1" s="370"/>
      <c r="W1" s="370"/>
      <c r="X1" s="370"/>
      <c r="Y1" s="370"/>
      <c r="Z1" s="370"/>
      <c r="AA1" s="370"/>
      <c r="AB1" s="370"/>
    </row>
    <row r="2" spans="1:28" s="98" customFormat="1" ht="27" customHeight="1">
      <c r="A2" s="324"/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</row>
    <row r="3" spans="1:28" s="98" customFormat="1" ht="27" customHeight="1">
      <c r="A3" s="12" t="s">
        <v>1074</v>
      </c>
    </row>
    <row r="4" spans="1:28" s="98" customFormat="1" ht="27" customHeight="1">
      <c r="A4" s="324" t="s">
        <v>271</v>
      </c>
    </row>
    <row r="5" spans="1:28" s="98" customFormat="1" ht="27" customHeight="1">
      <c r="A5" s="324" t="s">
        <v>272</v>
      </c>
      <c r="B5" s="324"/>
    </row>
    <row r="6" spans="1:28" s="98" customFormat="1" ht="27" customHeight="1">
      <c r="A6" s="51" t="s">
        <v>448</v>
      </c>
      <c r="B6" s="324"/>
    </row>
    <row r="7" spans="1:28" s="98" customFormat="1" ht="27" customHeight="1">
      <c r="A7" s="324" t="s">
        <v>273</v>
      </c>
      <c r="B7" s="324"/>
    </row>
    <row r="8" spans="1:28" s="98" customFormat="1" ht="27" customHeight="1">
      <c r="A8" s="324" t="s">
        <v>1280</v>
      </c>
      <c r="B8" s="324"/>
      <c r="AB8" s="51"/>
    </row>
    <row r="9" spans="1:28" s="98" customFormat="1" ht="27" customHeight="1">
      <c r="A9" s="324"/>
      <c r="B9" s="324"/>
      <c r="AB9" s="51"/>
    </row>
    <row r="10" spans="1:28" s="98" customFormat="1" ht="27" customHeight="1">
      <c r="E10" s="373" t="s">
        <v>280</v>
      </c>
      <c r="F10" s="373"/>
      <c r="G10" s="373"/>
      <c r="H10" s="373"/>
      <c r="I10" s="373"/>
      <c r="J10" s="373"/>
      <c r="K10" s="373"/>
      <c r="L10" s="373"/>
      <c r="M10" s="373"/>
      <c r="N10" s="373"/>
      <c r="O10" s="373"/>
      <c r="P10" s="373"/>
      <c r="Q10" s="373"/>
      <c r="R10" s="373"/>
      <c r="S10" s="373"/>
      <c r="T10" s="373"/>
      <c r="U10" s="373"/>
      <c r="V10" s="373"/>
      <c r="W10" s="373"/>
      <c r="X10" s="373"/>
      <c r="Y10" s="373"/>
      <c r="Z10" s="373"/>
      <c r="AA10" s="373"/>
      <c r="AB10" s="373"/>
    </row>
    <row r="11" spans="1:28" s="98" customFormat="1" ht="27" customHeight="1">
      <c r="E11" s="378" t="s">
        <v>198</v>
      </c>
      <c r="F11" s="378"/>
      <c r="G11" s="378"/>
      <c r="H11" s="323"/>
      <c r="I11" s="378" t="s">
        <v>199</v>
      </c>
      <c r="J11" s="378"/>
      <c r="K11" s="378"/>
      <c r="L11" s="323"/>
      <c r="M11" s="378" t="s">
        <v>200</v>
      </c>
      <c r="N11" s="378"/>
      <c r="O11" s="378"/>
      <c r="P11" s="323"/>
      <c r="Q11" s="378" t="s">
        <v>282</v>
      </c>
      <c r="R11" s="378"/>
      <c r="S11" s="378"/>
      <c r="T11" s="323"/>
      <c r="U11" s="378" t="s">
        <v>201</v>
      </c>
      <c r="V11" s="378"/>
      <c r="W11" s="378"/>
      <c r="X11" s="323" t="s">
        <v>45</v>
      </c>
      <c r="Y11" s="323"/>
      <c r="Z11" s="378" t="s">
        <v>45</v>
      </c>
      <c r="AA11" s="378"/>
      <c r="AB11" s="378"/>
    </row>
    <row r="12" spans="1:28" s="98" customFormat="1" ht="27" customHeight="1">
      <c r="E12" s="326">
        <v>2022</v>
      </c>
      <c r="F12" s="323"/>
      <c r="G12" s="326">
        <v>2021</v>
      </c>
      <c r="H12" s="323"/>
      <c r="I12" s="326">
        <f>+E12</f>
        <v>2022</v>
      </c>
      <c r="J12" s="323"/>
      <c r="K12" s="326">
        <f>+G12</f>
        <v>2021</v>
      </c>
      <c r="L12" s="323"/>
      <c r="M12" s="326">
        <f>+I12</f>
        <v>2022</v>
      </c>
      <c r="N12" s="323"/>
      <c r="O12" s="326">
        <f>+K12</f>
        <v>2021</v>
      </c>
      <c r="P12" s="323"/>
      <c r="Q12" s="326">
        <f>+M12</f>
        <v>2022</v>
      </c>
      <c r="R12" s="323"/>
      <c r="S12" s="326">
        <f>+O12</f>
        <v>2021</v>
      </c>
      <c r="T12" s="323"/>
      <c r="U12" s="326">
        <f>+Q12</f>
        <v>2022</v>
      </c>
      <c r="V12" s="323"/>
      <c r="W12" s="326">
        <f>+S12</f>
        <v>2021</v>
      </c>
      <c r="X12" s="323">
        <f>+Q12</f>
        <v>2022</v>
      </c>
      <c r="Y12" s="323"/>
      <c r="Z12" s="326">
        <f>+U12</f>
        <v>2022</v>
      </c>
      <c r="AA12" s="323"/>
      <c r="AB12" s="326">
        <f>+W12</f>
        <v>2021</v>
      </c>
    </row>
    <row r="13" spans="1:28" s="98" customFormat="1" ht="27" customHeight="1">
      <c r="A13" s="324" t="s">
        <v>68</v>
      </c>
      <c r="E13" s="145">
        <v>599.34</v>
      </c>
      <c r="F13" s="339"/>
      <c r="G13" s="145">
        <v>526.48</v>
      </c>
      <c r="H13" s="339"/>
      <c r="I13" s="145">
        <v>0</v>
      </c>
      <c r="J13" s="339"/>
      <c r="K13" s="145">
        <v>0</v>
      </c>
      <c r="L13" s="339"/>
      <c r="M13" s="145">
        <v>0</v>
      </c>
      <c r="N13" s="339"/>
      <c r="O13" s="145">
        <v>0</v>
      </c>
      <c r="P13" s="339"/>
      <c r="Q13" s="145">
        <v>0</v>
      </c>
      <c r="R13" s="339"/>
      <c r="S13" s="145">
        <v>0</v>
      </c>
      <c r="T13" s="339"/>
      <c r="U13" s="165">
        <v>-26.25</v>
      </c>
      <c r="V13" s="339"/>
      <c r="W13" s="165">
        <v>-40.619999999999997</v>
      </c>
      <c r="X13" s="339"/>
      <c r="Y13" s="62">
        <f t="shared" ref="Y13:Y20" si="0">E13+I13+M13+Q13+U13</f>
        <v>573.09</v>
      </c>
      <c r="Z13" s="145">
        <f>E13+I13+M13+Q13+U13</f>
        <v>573.09</v>
      </c>
      <c r="AA13" s="165"/>
      <c r="AB13" s="165">
        <f>+G13+K13+O13+S13+W13</f>
        <v>485.86</v>
      </c>
    </row>
    <row r="14" spans="1:28" s="98" customFormat="1" ht="27" customHeight="1">
      <c r="A14" s="324" t="s">
        <v>261</v>
      </c>
      <c r="E14" s="145">
        <v>0</v>
      </c>
      <c r="F14" s="339"/>
      <c r="G14" s="145">
        <v>0</v>
      </c>
      <c r="H14" s="339"/>
      <c r="I14" s="145">
        <v>613.61</v>
      </c>
      <c r="J14" s="339"/>
      <c r="K14" s="145">
        <v>642.82000000000005</v>
      </c>
      <c r="L14" s="339"/>
      <c r="M14" s="145">
        <v>0</v>
      </c>
      <c r="N14" s="339"/>
      <c r="O14" s="145">
        <v>0</v>
      </c>
      <c r="P14" s="339"/>
      <c r="Q14" s="145">
        <v>0</v>
      </c>
      <c r="R14" s="339"/>
      <c r="S14" s="145">
        <v>0</v>
      </c>
      <c r="T14" s="339"/>
      <c r="U14" s="145">
        <v>0</v>
      </c>
      <c r="V14" s="339"/>
      <c r="W14" s="145">
        <v>0</v>
      </c>
      <c r="X14" s="339"/>
      <c r="Y14" s="62">
        <f t="shared" si="0"/>
        <v>613.61</v>
      </c>
      <c r="Z14" s="145">
        <f t="shared" ref="Z14:Z20" si="1">E14+I14+M14+Q14+U14</f>
        <v>613.61</v>
      </c>
      <c r="AA14" s="165"/>
      <c r="AB14" s="165">
        <f t="shared" ref="AB14:AB19" si="2">+G14+K14+O14+S14+W14</f>
        <v>642.82000000000005</v>
      </c>
    </row>
    <row r="15" spans="1:28" s="98" customFormat="1" ht="27" customHeight="1">
      <c r="A15" s="324" t="s">
        <v>262</v>
      </c>
      <c r="E15" s="340">
        <v>0</v>
      </c>
      <c r="F15" s="341"/>
      <c r="G15" s="340">
        <v>0</v>
      </c>
      <c r="H15" s="341"/>
      <c r="I15" s="340">
        <v>0</v>
      </c>
      <c r="J15" s="341"/>
      <c r="K15" s="145">
        <v>0</v>
      </c>
      <c r="L15" s="341"/>
      <c r="M15" s="340">
        <v>6.35</v>
      </c>
      <c r="N15" s="341"/>
      <c r="O15" s="145">
        <v>0</v>
      </c>
      <c r="P15" s="341"/>
      <c r="Q15" s="340">
        <v>0</v>
      </c>
      <c r="R15" s="341"/>
      <c r="S15" s="340">
        <v>0</v>
      </c>
      <c r="T15" s="341"/>
      <c r="U15" s="340">
        <v>0</v>
      </c>
      <c r="V15" s="341"/>
      <c r="W15" s="340">
        <v>0</v>
      </c>
      <c r="X15" s="341"/>
      <c r="Y15" s="62">
        <f t="shared" si="0"/>
        <v>6.35</v>
      </c>
      <c r="Z15" s="145">
        <f t="shared" si="1"/>
        <v>6.35</v>
      </c>
      <c r="AA15" s="165"/>
      <c r="AB15" s="145">
        <f t="shared" si="2"/>
        <v>0</v>
      </c>
    </row>
    <row r="16" spans="1:28" s="98" customFormat="1" ht="27" customHeight="1">
      <c r="A16" s="324" t="s">
        <v>265</v>
      </c>
      <c r="E16" s="340">
        <v>0</v>
      </c>
      <c r="F16" s="341"/>
      <c r="G16" s="340">
        <v>0</v>
      </c>
      <c r="H16" s="341"/>
      <c r="I16" s="340">
        <v>0</v>
      </c>
      <c r="J16" s="341"/>
      <c r="K16" s="145">
        <v>0</v>
      </c>
      <c r="L16" s="341"/>
      <c r="M16" s="340">
        <v>0</v>
      </c>
      <c r="N16" s="341"/>
      <c r="O16" s="145">
        <v>0</v>
      </c>
      <c r="P16" s="341"/>
      <c r="Q16" s="340">
        <v>131.21</v>
      </c>
      <c r="R16" s="341"/>
      <c r="S16" s="340">
        <v>21.72</v>
      </c>
      <c r="T16" s="341"/>
      <c r="U16" s="165">
        <v>-123.38</v>
      </c>
      <c r="V16" s="341"/>
      <c r="W16" s="165">
        <v>-21.67</v>
      </c>
      <c r="X16" s="341"/>
      <c r="Y16" s="62">
        <f t="shared" si="0"/>
        <v>7.8300000000000125</v>
      </c>
      <c r="Z16" s="145">
        <f>E16+I16+M16+Q16+U16</f>
        <v>7.8300000000000125</v>
      </c>
      <c r="AA16" s="165"/>
      <c r="AB16" s="165">
        <f t="shared" si="2"/>
        <v>4.9999999999997158E-2</v>
      </c>
    </row>
    <row r="17" spans="1:28" s="98" customFormat="1" ht="27" customHeight="1">
      <c r="A17" s="324" t="s">
        <v>263</v>
      </c>
      <c r="E17" s="339">
        <v>-626.35</v>
      </c>
      <c r="F17" s="339"/>
      <c r="G17" s="339">
        <v>-624.35</v>
      </c>
      <c r="H17" s="339"/>
      <c r="I17" s="145">
        <v>0</v>
      </c>
      <c r="J17" s="339"/>
      <c r="K17" s="145">
        <v>0</v>
      </c>
      <c r="L17" s="339"/>
      <c r="M17" s="145">
        <v>0</v>
      </c>
      <c r="N17" s="339"/>
      <c r="O17" s="145">
        <v>0</v>
      </c>
      <c r="P17" s="339"/>
      <c r="Q17" s="145">
        <v>0</v>
      </c>
      <c r="R17" s="339"/>
      <c r="S17" s="340">
        <v>0</v>
      </c>
      <c r="T17" s="339"/>
      <c r="U17" s="145">
        <v>23.17</v>
      </c>
      <c r="V17" s="339"/>
      <c r="W17" s="340">
        <v>44.22</v>
      </c>
      <c r="X17" s="339"/>
      <c r="Y17" s="62">
        <f t="shared" si="0"/>
        <v>-603.18000000000006</v>
      </c>
      <c r="Z17" s="165">
        <f t="shared" si="1"/>
        <v>-603.18000000000006</v>
      </c>
      <c r="AA17" s="165"/>
      <c r="AB17" s="165">
        <f t="shared" si="2"/>
        <v>-580.13</v>
      </c>
    </row>
    <row r="18" spans="1:28" s="98" customFormat="1" ht="27" customHeight="1">
      <c r="A18" s="324" t="s">
        <v>266</v>
      </c>
      <c r="E18" s="340">
        <v>0</v>
      </c>
      <c r="F18" s="341"/>
      <c r="G18" s="340">
        <v>0</v>
      </c>
      <c r="H18" s="339"/>
      <c r="I18" s="339">
        <v>-506.63</v>
      </c>
      <c r="J18" s="339"/>
      <c r="K18" s="339">
        <v>-486.59</v>
      </c>
      <c r="L18" s="339"/>
      <c r="M18" s="340">
        <v>0</v>
      </c>
      <c r="N18" s="339"/>
      <c r="O18" s="145">
        <v>0</v>
      </c>
      <c r="P18" s="339"/>
      <c r="Q18" s="340">
        <v>0</v>
      </c>
      <c r="R18" s="339"/>
      <c r="S18" s="340">
        <v>0</v>
      </c>
      <c r="T18" s="339"/>
      <c r="U18" s="340">
        <v>6.49</v>
      </c>
      <c r="V18" s="339"/>
      <c r="W18" s="340">
        <v>2.56</v>
      </c>
      <c r="X18" s="339"/>
      <c r="Y18" s="62">
        <f t="shared" si="0"/>
        <v>-500.14</v>
      </c>
      <c r="Z18" s="165">
        <f t="shared" si="1"/>
        <v>-500.14</v>
      </c>
      <c r="AA18" s="165"/>
      <c r="AB18" s="165">
        <f t="shared" si="2"/>
        <v>-484.03</v>
      </c>
    </row>
    <row r="19" spans="1:28" s="98" customFormat="1" ht="27" customHeight="1">
      <c r="A19" s="324" t="s">
        <v>267</v>
      </c>
      <c r="E19" s="145">
        <v>0</v>
      </c>
      <c r="F19" s="342"/>
      <c r="G19" s="145">
        <v>0</v>
      </c>
      <c r="H19" s="342"/>
      <c r="I19" s="145">
        <v>0</v>
      </c>
      <c r="J19" s="342"/>
      <c r="K19" s="145">
        <v>0</v>
      </c>
      <c r="L19" s="342"/>
      <c r="M19" s="339">
        <v>-3.65</v>
      </c>
      <c r="N19" s="342"/>
      <c r="O19" s="145">
        <v>0</v>
      </c>
      <c r="P19" s="342"/>
      <c r="Q19" s="145">
        <v>0</v>
      </c>
      <c r="R19" s="342"/>
      <c r="S19" s="340">
        <v>0</v>
      </c>
      <c r="T19" s="342"/>
      <c r="U19" s="145">
        <v>0</v>
      </c>
      <c r="V19" s="342"/>
      <c r="W19" s="340">
        <v>0</v>
      </c>
      <c r="X19" s="342"/>
      <c r="Y19" s="62">
        <f t="shared" si="0"/>
        <v>-3.65</v>
      </c>
      <c r="Z19" s="165">
        <f t="shared" si="1"/>
        <v>-3.65</v>
      </c>
      <c r="AA19" s="165"/>
      <c r="AB19" s="145">
        <f t="shared" si="2"/>
        <v>0</v>
      </c>
    </row>
    <row r="20" spans="1:28" s="98" customFormat="1" ht="27" customHeight="1">
      <c r="A20" s="324" t="s">
        <v>445</v>
      </c>
      <c r="E20" s="343">
        <v>0</v>
      </c>
      <c r="F20" s="339"/>
      <c r="G20" s="343">
        <v>0</v>
      </c>
      <c r="H20" s="339"/>
      <c r="I20" s="343">
        <v>0</v>
      </c>
      <c r="J20" s="339"/>
      <c r="K20" s="343">
        <v>0</v>
      </c>
      <c r="L20" s="339"/>
      <c r="M20" s="343">
        <v>0</v>
      </c>
      <c r="N20" s="339"/>
      <c r="O20" s="343">
        <v>0</v>
      </c>
      <c r="P20" s="339"/>
      <c r="Q20" s="297">
        <v>-127.06</v>
      </c>
      <c r="R20" s="339"/>
      <c r="S20" s="297">
        <v>-21.39</v>
      </c>
      <c r="T20" s="339"/>
      <c r="U20" s="343">
        <v>118.98</v>
      </c>
      <c r="V20" s="339"/>
      <c r="W20" s="344">
        <v>21.35</v>
      </c>
      <c r="X20" s="339"/>
      <c r="Y20" s="136">
        <f t="shared" si="0"/>
        <v>-8.0799999999999983</v>
      </c>
      <c r="Z20" s="297">
        <f t="shared" si="1"/>
        <v>-8.0799999999999983</v>
      </c>
      <c r="AA20" s="165"/>
      <c r="AB20" s="297">
        <f>+G20+K20+O20+S20+W20</f>
        <v>-3.9999999999999147E-2</v>
      </c>
    </row>
    <row r="21" spans="1:28" s="98" customFormat="1" ht="27" customHeight="1">
      <c r="A21" s="324" t="s">
        <v>287</v>
      </c>
      <c r="E21" s="345">
        <f>SUM(E13:E20)</f>
        <v>-27.009999999999991</v>
      </c>
      <c r="F21" s="324"/>
      <c r="G21" s="165">
        <f>SUM(G13:G20)</f>
        <v>-97.87</v>
      </c>
      <c r="H21" s="145"/>
      <c r="I21" s="145">
        <f>SUM(I13:I20)</f>
        <v>106.98000000000002</v>
      </c>
      <c r="J21" s="145"/>
      <c r="K21" s="145">
        <f>SUM(K13:K20)</f>
        <v>156.23000000000008</v>
      </c>
      <c r="L21" s="145"/>
      <c r="M21" s="145">
        <f>SUM(M13:M20)</f>
        <v>2.6999999999999997</v>
      </c>
      <c r="N21" s="145"/>
      <c r="O21" s="145">
        <f>SUM(O13:O20)</f>
        <v>0</v>
      </c>
      <c r="P21" s="145"/>
      <c r="Q21" s="145">
        <f>SUM(Q13:Q20)</f>
        <v>4.1500000000000057</v>
      </c>
      <c r="R21" s="145"/>
      <c r="S21" s="145">
        <f>SUM(S13:S20)</f>
        <v>0.32999999999999829</v>
      </c>
      <c r="T21" s="145"/>
      <c r="U21" s="345">
        <f>SUM(U13:U20)</f>
        <v>-0.98999999999999488</v>
      </c>
      <c r="V21" s="165"/>
      <c r="W21" s="165">
        <f>SUM(W13:W20)</f>
        <v>5.8400000000000016</v>
      </c>
      <c r="X21" s="165">
        <f>SUM(X13:X20)</f>
        <v>0</v>
      </c>
      <c r="Y21" s="165"/>
      <c r="Z21" s="145">
        <f>SUM(Z13:Z20)</f>
        <v>85.829999999999828</v>
      </c>
      <c r="AA21" s="145"/>
      <c r="AB21" s="145">
        <f>SUM(AB13:AB20)</f>
        <v>64.530000000000058</v>
      </c>
    </row>
    <row r="22" spans="1:28" s="98" customFormat="1" ht="27" customHeight="1">
      <c r="A22" s="324" t="s">
        <v>69</v>
      </c>
      <c r="E22" s="340">
        <v>13.17</v>
      </c>
      <c r="F22" s="145"/>
      <c r="G22" s="145">
        <v>20.440000000000001</v>
      </c>
      <c r="H22" s="145"/>
      <c r="I22" s="340">
        <v>0.1</v>
      </c>
      <c r="J22" s="132"/>
      <c r="K22" s="145">
        <v>1.1299999999999999</v>
      </c>
      <c r="L22" s="145"/>
      <c r="M22" s="340">
        <v>0.08</v>
      </c>
      <c r="N22" s="176"/>
      <c r="O22" s="145">
        <v>0</v>
      </c>
      <c r="P22" s="145"/>
      <c r="Q22" s="340">
        <v>5.55</v>
      </c>
      <c r="R22" s="145"/>
      <c r="S22" s="145">
        <v>0</v>
      </c>
      <c r="T22" s="145"/>
      <c r="U22" s="345">
        <v>-15.11</v>
      </c>
      <c r="V22" s="84"/>
      <c r="W22" s="346">
        <v>-18.600000000000001</v>
      </c>
      <c r="X22" s="165"/>
      <c r="Y22" s="165">
        <f>E22+I22+M22+Q22+U22</f>
        <v>3.7899999999999991</v>
      </c>
      <c r="Z22" s="145">
        <f>E22+I22+M22+Q22+U22</f>
        <v>3.7899999999999991</v>
      </c>
      <c r="AA22" s="165"/>
      <c r="AB22" s="165">
        <f>G22+K22+O22+S22+W22</f>
        <v>2.9699999999999989</v>
      </c>
    </row>
    <row r="23" spans="1:28" s="98" customFormat="1" ht="27" customHeight="1">
      <c r="A23" s="324" t="s">
        <v>558</v>
      </c>
      <c r="E23" s="345"/>
      <c r="F23" s="345"/>
      <c r="G23" s="345"/>
      <c r="H23" s="67"/>
      <c r="I23" s="345"/>
      <c r="J23" s="67"/>
      <c r="K23" s="345"/>
      <c r="L23" s="67"/>
      <c r="M23" s="345"/>
      <c r="N23" s="67"/>
      <c r="O23" s="345"/>
      <c r="P23" s="67"/>
      <c r="Q23" s="345"/>
      <c r="R23" s="84"/>
      <c r="S23" s="345"/>
      <c r="T23" s="84"/>
      <c r="U23" s="345"/>
      <c r="V23" s="84"/>
      <c r="W23" s="345"/>
    </row>
    <row r="24" spans="1:28" s="98" customFormat="1" ht="27" customHeight="1">
      <c r="A24" s="98" t="s">
        <v>559</v>
      </c>
      <c r="E24" s="345">
        <v>-41.82</v>
      </c>
      <c r="F24" s="345"/>
      <c r="G24" s="345">
        <v>-42.06</v>
      </c>
      <c r="H24" s="345"/>
      <c r="I24" s="345">
        <v>-31.13</v>
      </c>
      <c r="J24" s="345"/>
      <c r="K24" s="345">
        <v>-28.2</v>
      </c>
      <c r="L24" s="345"/>
      <c r="M24" s="345">
        <v>-2.96</v>
      </c>
      <c r="N24" s="345"/>
      <c r="O24" s="345">
        <v>-2.96</v>
      </c>
      <c r="P24" s="80"/>
      <c r="Q24" s="345">
        <v>-3.12</v>
      </c>
      <c r="R24" s="345"/>
      <c r="S24" s="345">
        <v>-0.37</v>
      </c>
      <c r="T24" s="80"/>
      <c r="U24" s="340">
        <v>0.54</v>
      </c>
      <c r="V24" s="80"/>
      <c r="W24" s="145">
        <v>0.4</v>
      </c>
      <c r="X24" s="165"/>
      <c r="Y24" s="165"/>
      <c r="Z24" s="345">
        <f>E24+I24+M24+Q24+U24</f>
        <v>-78.489999999999995</v>
      </c>
      <c r="AA24" s="165"/>
      <c r="AB24" s="165">
        <f>G24+K24+O24+S24+W24</f>
        <v>-73.19</v>
      </c>
    </row>
    <row r="25" spans="1:28" s="98" customFormat="1" ht="27" customHeight="1">
      <c r="A25" s="324" t="s">
        <v>264</v>
      </c>
      <c r="E25" s="345">
        <v>-5.07</v>
      </c>
      <c r="F25" s="347"/>
      <c r="G25" s="345">
        <v>-4.7300000000000004</v>
      </c>
      <c r="H25" s="347"/>
      <c r="I25" s="340">
        <v>0</v>
      </c>
      <c r="J25" s="347"/>
      <c r="K25" s="345">
        <v>-4.55</v>
      </c>
      <c r="L25" s="347"/>
      <c r="M25" s="340">
        <v>0</v>
      </c>
      <c r="N25" s="347"/>
      <c r="O25" s="145">
        <v>0</v>
      </c>
      <c r="P25" s="347"/>
      <c r="Q25" s="340">
        <v>0</v>
      </c>
      <c r="R25" s="347"/>
      <c r="S25" s="145">
        <v>0</v>
      </c>
      <c r="T25" s="347"/>
      <c r="U25" s="340">
        <v>0</v>
      </c>
      <c r="V25" s="348"/>
      <c r="W25" s="145">
        <v>0</v>
      </c>
      <c r="X25" s="165"/>
      <c r="Y25" s="165"/>
      <c r="Z25" s="345">
        <f t="shared" ref="Z25:Z29" si="3">E25+I25+M25+Q25+U25</f>
        <v>-5.07</v>
      </c>
      <c r="AA25" s="165"/>
      <c r="AB25" s="165">
        <f t="shared" ref="AB25:AB29" si="4">G25+K25+O25+S25+W25</f>
        <v>-9.2800000000000011</v>
      </c>
    </row>
    <row r="26" spans="1:28" s="98" customFormat="1" ht="27" customHeight="1">
      <c r="A26" s="324" t="s">
        <v>586</v>
      </c>
      <c r="E26" s="345"/>
      <c r="F26" s="347"/>
      <c r="G26" s="345"/>
      <c r="H26" s="347"/>
      <c r="I26" s="345"/>
      <c r="J26" s="347"/>
      <c r="K26" s="345"/>
      <c r="L26" s="347"/>
      <c r="M26" s="345"/>
      <c r="N26" s="347"/>
      <c r="O26" s="345"/>
      <c r="P26" s="347"/>
      <c r="Q26" s="345"/>
      <c r="R26" s="347"/>
      <c r="S26" s="345"/>
      <c r="T26" s="347"/>
      <c r="U26" s="345"/>
      <c r="V26" s="348"/>
      <c r="W26" s="345"/>
    </row>
    <row r="27" spans="1:28" s="98" customFormat="1" ht="27" customHeight="1">
      <c r="A27" s="98" t="s">
        <v>587</v>
      </c>
      <c r="E27" s="340">
        <v>2.08</v>
      </c>
      <c r="F27" s="345"/>
      <c r="G27" s="345">
        <v>-1.65</v>
      </c>
      <c r="H27" s="80"/>
      <c r="I27" s="340">
        <v>0</v>
      </c>
      <c r="J27" s="80"/>
      <c r="K27" s="145">
        <v>0</v>
      </c>
      <c r="L27" s="80"/>
      <c r="M27" s="340">
        <v>0</v>
      </c>
      <c r="N27" s="80"/>
      <c r="O27" s="145">
        <v>0</v>
      </c>
      <c r="P27" s="80"/>
      <c r="Q27" s="340">
        <v>0.06</v>
      </c>
      <c r="R27" s="80"/>
      <c r="S27" s="345">
        <v>-0.06</v>
      </c>
      <c r="T27" s="80"/>
      <c r="U27" s="340">
        <v>0.45</v>
      </c>
      <c r="V27" s="80"/>
      <c r="W27" s="145">
        <v>0.56999999999999995</v>
      </c>
      <c r="X27" s="145"/>
      <c r="Y27" s="145"/>
      <c r="Z27" s="345">
        <f>E27+I27+M27+Q27+U27</f>
        <v>2.5900000000000003</v>
      </c>
      <c r="AA27" s="165"/>
      <c r="AB27" s="165">
        <f>G27+K27+O27+S27+W27</f>
        <v>-1.1400000000000001</v>
      </c>
    </row>
    <row r="28" spans="1:28" s="98" customFormat="1" ht="27" customHeight="1">
      <c r="A28" s="324" t="s">
        <v>525</v>
      </c>
      <c r="E28" s="340">
        <v>6.91</v>
      </c>
      <c r="F28" s="345"/>
      <c r="G28" s="145">
        <v>3.8</v>
      </c>
      <c r="H28" s="84"/>
      <c r="I28" s="340">
        <v>5</v>
      </c>
      <c r="J28" s="80"/>
      <c r="K28" s="145">
        <v>1.04</v>
      </c>
      <c r="L28" s="80"/>
      <c r="M28" s="340">
        <v>0</v>
      </c>
      <c r="N28" s="80"/>
      <c r="O28" s="145">
        <v>0.01</v>
      </c>
      <c r="P28" s="80"/>
      <c r="Q28" s="340">
        <v>0.14000000000000001</v>
      </c>
      <c r="R28" s="84"/>
      <c r="S28" s="145">
        <v>7.0000000000000007E-2</v>
      </c>
      <c r="T28" s="347"/>
      <c r="U28" s="345">
        <v>-3.68</v>
      </c>
      <c r="V28" s="348"/>
      <c r="W28" s="345">
        <v>-3.6</v>
      </c>
      <c r="X28" s="145"/>
      <c r="Y28" s="145"/>
      <c r="Z28" s="145">
        <f t="shared" si="3"/>
        <v>8.370000000000001</v>
      </c>
      <c r="AA28" s="165"/>
      <c r="AB28" s="165">
        <f t="shared" si="4"/>
        <v>1.3199999999999998</v>
      </c>
    </row>
    <row r="29" spans="1:28" s="98" customFormat="1" ht="27" customHeight="1">
      <c r="A29" s="324" t="s">
        <v>268</v>
      </c>
      <c r="E29" s="345">
        <v>-17.579999999999998</v>
      </c>
      <c r="F29" s="345"/>
      <c r="G29" s="345">
        <v>-5.41</v>
      </c>
      <c r="H29" s="345"/>
      <c r="I29" s="345">
        <v>-49.02</v>
      </c>
      <c r="J29" s="345"/>
      <c r="K29" s="345">
        <v>-37.15</v>
      </c>
      <c r="L29" s="345"/>
      <c r="M29" s="345">
        <v>-2.93</v>
      </c>
      <c r="N29" s="345"/>
      <c r="O29" s="345">
        <v>-2.72</v>
      </c>
      <c r="P29" s="80"/>
      <c r="Q29" s="345">
        <v>-0.17</v>
      </c>
      <c r="R29" s="345"/>
      <c r="S29" s="345">
        <v>-0.12</v>
      </c>
      <c r="T29" s="80"/>
      <c r="U29" s="340">
        <v>3.68</v>
      </c>
      <c r="V29" s="80"/>
      <c r="W29" s="145">
        <v>3.6</v>
      </c>
      <c r="X29" s="165"/>
      <c r="Y29" s="165"/>
      <c r="Z29" s="345">
        <f t="shared" si="3"/>
        <v>-66.02</v>
      </c>
      <c r="AA29" s="165"/>
      <c r="AB29" s="165">
        <f t="shared" si="4"/>
        <v>-41.8</v>
      </c>
    </row>
    <row r="30" spans="1:28" s="98" customFormat="1" ht="27" customHeight="1">
      <c r="A30" s="84" t="s">
        <v>269</v>
      </c>
      <c r="F30" s="345"/>
      <c r="G30" s="349"/>
      <c r="H30" s="345"/>
      <c r="J30" s="345"/>
      <c r="K30" s="349"/>
      <c r="L30" s="345"/>
      <c r="N30" s="345"/>
      <c r="O30" s="349"/>
      <c r="P30" s="80"/>
      <c r="R30" s="345"/>
      <c r="S30" s="349"/>
      <c r="T30" s="80"/>
      <c r="V30" s="345"/>
      <c r="W30" s="349"/>
      <c r="X30" s="165"/>
      <c r="Y30" s="165"/>
      <c r="Z30" s="165"/>
      <c r="AA30" s="165"/>
      <c r="AB30" s="165"/>
    </row>
    <row r="31" spans="1:28" s="98" customFormat="1" ht="27" customHeight="1">
      <c r="A31" s="98" t="s">
        <v>270</v>
      </c>
      <c r="E31" s="345">
        <v>0</v>
      </c>
      <c r="F31" s="67"/>
      <c r="G31" s="345">
        <v>0</v>
      </c>
      <c r="H31" s="67"/>
      <c r="I31" s="345">
        <v>-17.09</v>
      </c>
      <c r="J31" s="67"/>
      <c r="K31" s="145">
        <v>2.2799999999999998</v>
      </c>
      <c r="L31" s="67"/>
      <c r="M31" s="345">
        <v>0</v>
      </c>
      <c r="N31" s="67"/>
      <c r="O31" s="345">
        <v>0</v>
      </c>
      <c r="P31" s="67"/>
      <c r="Q31" s="345">
        <v>0</v>
      </c>
      <c r="R31" s="84"/>
      <c r="S31" s="345">
        <v>0</v>
      </c>
      <c r="T31" s="84"/>
      <c r="U31" s="340">
        <v>1.82</v>
      </c>
      <c r="V31" s="84"/>
      <c r="W31" s="345">
        <v>-0.59</v>
      </c>
      <c r="X31" s="165"/>
      <c r="Y31" s="165"/>
      <c r="Z31" s="345">
        <f>E31+I31+M31+Q31+U31</f>
        <v>-15.27</v>
      </c>
      <c r="AA31" s="324"/>
      <c r="AB31" s="165">
        <f>G31+K31+O31+S31+W31</f>
        <v>1.69</v>
      </c>
    </row>
    <row r="32" spans="1:28" s="98" customFormat="1" ht="27" customHeight="1">
      <c r="A32" s="324" t="s">
        <v>1376</v>
      </c>
      <c r="E32" s="345">
        <v>0.01</v>
      </c>
      <c r="F32" s="80"/>
      <c r="G32" s="345">
        <v>28.42</v>
      </c>
      <c r="H32" s="80"/>
      <c r="I32" s="340">
        <v>1.54</v>
      </c>
      <c r="J32" s="80"/>
      <c r="K32" s="345">
        <v>-3.57</v>
      </c>
      <c r="L32" s="80"/>
      <c r="M32" s="340">
        <v>0.01</v>
      </c>
      <c r="N32" s="80"/>
      <c r="O32" s="345">
        <v>-1.1000000000000001</v>
      </c>
      <c r="P32" s="80"/>
      <c r="Q32" s="345">
        <v>-1.3</v>
      </c>
      <c r="R32" s="80"/>
      <c r="S32" s="145">
        <v>0.24</v>
      </c>
      <c r="T32" s="80"/>
      <c r="U32" s="340">
        <v>0.18</v>
      </c>
      <c r="V32" s="80"/>
      <c r="W32" s="145">
        <v>0.11</v>
      </c>
      <c r="X32" s="165" t="e">
        <f>#REF!+I32+M32+Q32</f>
        <v>#REF!</v>
      </c>
      <c r="Y32" s="165"/>
      <c r="Z32" s="345">
        <f>E32+I32+M32+Q32+U32</f>
        <v>0.44</v>
      </c>
      <c r="AA32" s="165"/>
      <c r="AB32" s="165">
        <f>G32+K32+O32+S32+W32</f>
        <v>24.099999999999998</v>
      </c>
    </row>
    <row r="33" spans="1:28" s="98" customFormat="1" ht="27" customHeight="1" thickBot="1">
      <c r="A33" s="324" t="s">
        <v>836</v>
      </c>
      <c r="E33" s="350">
        <f>SUM(E21:E32)</f>
        <v>-69.309999999999988</v>
      </c>
      <c r="F33" s="165"/>
      <c r="G33" s="164">
        <f>SUM(G21:G32)</f>
        <v>-99.060000000000016</v>
      </c>
      <c r="H33" s="165"/>
      <c r="I33" s="351">
        <f>SUM(I21:I32)</f>
        <v>16.380000000000013</v>
      </c>
      <c r="J33" s="165"/>
      <c r="K33" s="164">
        <f>SUM(K21:K32)</f>
        <v>87.210000000000093</v>
      </c>
      <c r="L33" s="165"/>
      <c r="M33" s="350">
        <f>SUM(M21:M32)</f>
        <v>-3.1000000000000005</v>
      </c>
      <c r="N33" s="165"/>
      <c r="O33" s="164">
        <f>SUM(O21:O32)</f>
        <v>-6.77</v>
      </c>
      <c r="P33" s="165"/>
      <c r="Q33" s="350">
        <f>SUM(Q21:Q32)</f>
        <v>5.3100000000000058</v>
      </c>
      <c r="R33" s="165"/>
      <c r="S33" s="164">
        <f>SUM(S21:S32)</f>
        <v>8.9999999999998304E-2</v>
      </c>
      <c r="T33" s="165"/>
      <c r="U33" s="350">
        <f>SUM(U21:U32)</f>
        <v>-13.109999999999996</v>
      </c>
      <c r="V33" s="165"/>
      <c r="W33" s="164">
        <f>SUM(W21:W32)</f>
        <v>-12.27</v>
      </c>
      <c r="X33" s="165" t="e">
        <f>SUM(X21:X32)</f>
        <v>#REF!</v>
      </c>
      <c r="Y33" s="165"/>
      <c r="Z33" s="350">
        <f>SUM(Z21:Z32)</f>
        <v>-63.830000000000155</v>
      </c>
      <c r="AA33" s="165"/>
      <c r="AB33" s="164">
        <f>SUM(AB21:AB32)</f>
        <v>-30.799999999999944</v>
      </c>
    </row>
    <row r="34" spans="1:28" s="98" customFormat="1" ht="27" customHeight="1" thickTop="1">
      <c r="A34" s="324"/>
      <c r="E34" s="298"/>
      <c r="F34" s="165"/>
      <c r="G34" s="176"/>
      <c r="H34" s="165"/>
      <c r="I34" s="145"/>
      <c r="J34" s="165"/>
      <c r="K34" s="176"/>
      <c r="L34" s="165"/>
      <c r="M34" s="298"/>
      <c r="N34" s="165"/>
      <c r="O34" s="176"/>
      <c r="P34" s="165"/>
      <c r="Q34" s="298"/>
      <c r="R34" s="165"/>
      <c r="S34" s="176"/>
      <c r="T34" s="165"/>
      <c r="U34" s="298"/>
      <c r="V34" s="165"/>
      <c r="W34" s="176"/>
      <c r="X34" s="165"/>
      <c r="Y34" s="165"/>
      <c r="Z34" s="298"/>
      <c r="AA34" s="165"/>
      <c r="AB34" s="176"/>
    </row>
    <row r="35" spans="1:28" s="98" customFormat="1" ht="27" customHeight="1">
      <c r="A35" s="324"/>
      <c r="E35" s="298"/>
      <c r="F35" s="165"/>
      <c r="G35" s="176"/>
      <c r="H35" s="165"/>
      <c r="I35" s="145"/>
      <c r="J35" s="165"/>
      <c r="K35" s="176"/>
      <c r="L35" s="165"/>
      <c r="M35" s="298"/>
      <c r="N35" s="165"/>
      <c r="O35" s="176"/>
      <c r="P35" s="165"/>
      <c r="Q35" s="298"/>
      <c r="R35" s="165"/>
      <c r="S35" s="176"/>
      <c r="T35" s="165"/>
      <c r="U35" s="298"/>
      <c r="V35" s="165"/>
      <c r="W35" s="176"/>
      <c r="X35" s="165"/>
      <c r="Y35" s="165"/>
      <c r="Z35" s="298"/>
      <c r="AA35" s="165"/>
      <c r="AB35" s="176"/>
    </row>
    <row r="36" spans="1:28" s="98" customFormat="1" ht="27" customHeight="1">
      <c r="A36" s="324"/>
      <c r="E36" s="298"/>
      <c r="F36" s="165"/>
      <c r="G36" s="176"/>
      <c r="H36" s="165"/>
      <c r="I36" s="145"/>
      <c r="J36" s="165"/>
      <c r="K36" s="176"/>
      <c r="L36" s="165"/>
      <c r="M36" s="298"/>
      <c r="N36" s="165"/>
      <c r="O36" s="176"/>
      <c r="P36" s="165"/>
      <c r="Q36" s="298"/>
      <c r="R36" s="165"/>
      <c r="S36" s="176"/>
      <c r="T36" s="165"/>
      <c r="U36" s="298"/>
      <c r="V36" s="165"/>
      <c r="W36" s="176"/>
      <c r="X36" s="165"/>
      <c r="Y36" s="165"/>
      <c r="Z36" s="298"/>
      <c r="AA36" s="165"/>
      <c r="AB36" s="176"/>
    </row>
    <row r="37" spans="1:28" s="98" customFormat="1" ht="27" customHeight="1">
      <c r="A37" s="324"/>
      <c r="E37" s="298"/>
      <c r="F37" s="165"/>
      <c r="G37" s="176"/>
      <c r="H37" s="165"/>
      <c r="I37" s="145"/>
      <c r="J37" s="165"/>
      <c r="K37" s="176"/>
      <c r="L37" s="165"/>
      <c r="M37" s="298"/>
      <c r="N37" s="165"/>
      <c r="O37" s="176"/>
      <c r="P37" s="165"/>
      <c r="Q37" s="298"/>
      <c r="R37" s="165"/>
      <c r="S37" s="176"/>
      <c r="T37" s="165"/>
      <c r="U37" s="298"/>
      <c r="V37" s="165"/>
      <c r="W37" s="176"/>
      <c r="X37" s="165"/>
      <c r="Y37" s="165"/>
      <c r="Z37" s="298"/>
      <c r="AA37" s="165"/>
      <c r="AB37" s="176"/>
    </row>
    <row r="38" spans="1:28" s="98" customFormat="1" ht="27" customHeight="1">
      <c r="A38" s="324"/>
      <c r="E38" s="298"/>
      <c r="F38" s="165"/>
      <c r="G38" s="176"/>
      <c r="H38" s="165"/>
      <c r="I38" s="145"/>
      <c r="J38" s="165"/>
      <c r="K38" s="176"/>
      <c r="L38" s="165"/>
      <c r="M38" s="298"/>
      <c r="N38" s="165"/>
      <c r="O38" s="176"/>
      <c r="P38" s="165"/>
      <c r="Q38" s="298"/>
      <c r="R38" s="165"/>
      <c r="S38" s="176"/>
      <c r="T38" s="165"/>
      <c r="U38" s="298"/>
      <c r="V38" s="165"/>
      <c r="W38" s="176"/>
      <c r="X38" s="165"/>
      <c r="Y38" s="165"/>
      <c r="Z38" s="298"/>
      <c r="AA38" s="165"/>
      <c r="AB38" s="176"/>
    </row>
    <row r="39" spans="1:28" s="98" customFormat="1" ht="27" customHeight="1">
      <c r="A39" s="370" t="s">
        <v>301</v>
      </c>
      <c r="B39" s="370"/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370"/>
      <c r="N39" s="370"/>
      <c r="O39" s="370"/>
      <c r="P39" s="370"/>
      <c r="Q39" s="370"/>
      <c r="R39" s="370"/>
      <c r="S39" s="370"/>
      <c r="T39" s="370"/>
      <c r="U39" s="370"/>
      <c r="V39" s="370"/>
      <c r="W39" s="370"/>
      <c r="X39" s="370"/>
      <c r="Y39" s="370"/>
      <c r="Z39" s="370"/>
      <c r="AA39" s="370"/>
      <c r="AB39" s="370"/>
    </row>
    <row r="40" spans="1:28" s="98" customFormat="1" ht="27" customHeight="1">
      <c r="A40" s="324"/>
      <c r="B40" s="369" t="s">
        <v>552</v>
      </c>
      <c r="C40" s="369"/>
      <c r="D40" s="369"/>
      <c r="E40" s="369"/>
      <c r="F40" s="369"/>
      <c r="G40" s="369"/>
      <c r="H40" s="369"/>
      <c r="I40" s="369"/>
      <c r="J40" s="369"/>
      <c r="K40" s="369"/>
      <c r="L40" s="369"/>
      <c r="M40" s="369"/>
      <c r="N40" s="369"/>
      <c r="O40" s="369"/>
      <c r="P40" s="369"/>
      <c r="Q40" s="369"/>
      <c r="R40" s="369"/>
      <c r="S40" s="369"/>
    </row>
    <row r="41" spans="1:28" s="98" customFormat="1" ht="27.9" customHeight="1">
      <c r="A41" s="370" t="s">
        <v>1281</v>
      </c>
      <c r="B41" s="370"/>
      <c r="C41" s="370"/>
      <c r="D41" s="370"/>
      <c r="E41" s="370"/>
      <c r="F41" s="370"/>
      <c r="G41" s="370"/>
      <c r="H41" s="370"/>
      <c r="I41" s="370"/>
      <c r="J41" s="370"/>
      <c r="K41" s="370"/>
      <c r="L41" s="370"/>
      <c r="M41" s="370"/>
      <c r="N41" s="370"/>
      <c r="O41" s="370"/>
      <c r="P41" s="370"/>
      <c r="Q41" s="370"/>
      <c r="R41" s="370"/>
      <c r="S41" s="370"/>
      <c r="T41" s="370"/>
      <c r="U41" s="370"/>
      <c r="V41" s="370"/>
      <c r="W41" s="370"/>
      <c r="X41" s="370"/>
      <c r="Y41" s="370"/>
      <c r="Z41" s="370"/>
      <c r="AA41" s="370"/>
      <c r="AB41" s="370"/>
    </row>
    <row r="42" spans="1:28" s="98" customFormat="1" ht="27.9" customHeight="1">
      <c r="A42" s="324"/>
      <c r="E42" s="298"/>
      <c r="F42" s="165"/>
      <c r="G42" s="176"/>
      <c r="H42" s="165"/>
      <c r="I42" s="145"/>
      <c r="J42" s="165"/>
      <c r="K42" s="176"/>
      <c r="L42" s="165"/>
      <c r="M42" s="298"/>
      <c r="N42" s="165"/>
      <c r="O42" s="176"/>
      <c r="P42" s="165"/>
      <c r="Q42" s="298"/>
      <c r="R42" s="165"/>
      <c r="S42" s="176"/>
      <c r="T42" s="165"/>
      <c r="U42" s="298"/>
      <c r="V42" s="165"/>
      <c r="W42" s="176"/>
      <c r="X42" s="165"/>
      <c r="Y42" s="165"/>
      <c r="Z42" s="298"/>
      <c r="AA42" s="165"/>
      <c r="AB42" s="176"/>
    </row>
    <row r="43" spans="1:28" s="98" customFormat="1" ht="27.9" customHeight="1">
      <c r="A43" s="324" t="s">
        <v>1261</v>
      </c>
      <c r="E43" s="298"/>
      <c r="F43" s="165"/>
      <c r="G43" s="176"/>
      <c r="H43" s="165"/>
      <c r="I43" s="145"/>
      <c r="J43" s="165"/>
      <c r="K43" s="176"/>
      <c r="L43" s="165"/>
      <c r="M43" s="298"/>
      <c r="N43" s="165"/>
      <c r="O43" s="176"/>
      <c r="P43" s="165"/>
      <c r="Q43" s="298"/>
      <c r="R43" s="165"/>
      <c r="S43" s="176"/>
      <c r="T43" s="165"/>
      <c r="U43" s="298"/>
      <c r="V43" s="165"/>
      <c r="W43" s="176"/>
      <c r="X43" s="165"/>
      <c r="Y43" s="165"/>
      <c r="Z43" s="298"/>
      <c r="AA43" s="165"/>
      <c r="AB43" s="176"/>
    </row>
    <row r="44" spans="1:28" s="98" customFormat="1" ht="27.9" customHeight="1">
      <c r="A44" s="324"/>
      <c r="E44" s="298"/>
      <c r="F44" s="165"/>
      <c r="G44" s="176"/>
      <c r="H44" s="165"/>
      <c r="I44" s="145"/>
      <c r="J44" s="165"/>
      <c r="K44" s="176"/>
      <c r="L44" s="165"/>
      <c r="M44" s="298"/>
      <c r="N44" s="165"/>
      <c r="O44" s="176"/>
      <c r="P44" s="165"/>
      <c r="Q44" s="298"/>
      <c r="R44" s="165"/>
      <c r="S44" s="176"/>
      <c r="T44" s="165"/>
      <c r="U44" s="298"/>
      <c r="V44" s="165"/>
      <c r="W44" s="176"/>
      <c r="X44" s="165"/>
      <c r="Y44" s="165"/>
      <c r="Z44" s="298"/>
      <c r="AA44" s="165"/>
      <c r="AB44" s="176"/>
    </row>
    <row r="45" spans="1:28" s="98" customFormat="1" ht="27.9" customHeight="1">
      <c r="E45" s="373" t="s">
        <v>280</v>
      </c>
      <c r="F45" s="373"/>
      <c r="G45" s="373"/>
      <c r="H45" s="373"/>
      <c r="I45" s="373"/>
      <c r="J45" s="373"/>
      <c r="K45" s="373"/>
      <c r="L45" s="373"/>
      <c r="M45" s="373"/>
      <c r="N45" s="373"/>
      <c r="O45" s="373"/>
      <c r="P45" s="373"/>
      <c r="Q45" s="373"/>
      <c r="R45" s="373"/>
      <c r="S45" s="373"/>
      <c r="T45" s="373"/>
      <c r="U45" s="373"/>
      <c r="V45" s="373"/>
      <c r="W45" s="373"/>
      <c r="X45" s="373"/>
      <c r="Y45" s="373"/>
      <c r="Z45" s="373"/>
      <c r="AA45" s="373"/>
      <c r="AB45" s="373"/>
    </row>
    <row r="46" spans="1:28" s="98" customFormat="1" ht="27.9" customHeight="1">
      <c r="E46" s="378" t="s">
        <v>198</v>
      </c>
      <c r="F46" s="378"/>
      <c r="G46" s="378"/>
      <c r="H46" s="323"/>
      <c r="I46" s="378" t="s">
        <v>199</v>
      </c>
      <c r="J46" s="378"/>
      <c r="K46" s="378"/>
      <c r="L46" s="323"/>
      <c r="M46" s="378" t="s">
        <v>200</v>
      </c>
      <c r="N46" s="378"/>
      <c r="O46" s="378"/>
      <c r="P46" s="323"/>
      <c r="Q46" s="378" t="s">
        <v>282</v>
      </c>
      <c r="R46" s="378"/>
      <c r="S46" s="378"/>
      <c r="T46" s="323"/>
      <c r="U46" s="378" t="s">
        <v>201</v>
      </c>
      <c r="V46" s="378"/>
      <c r="W46" s="378"/>
      <c r="X46" s="323" t="s">
        <v>45</v>
      </c>
      <c r="Y46" s="323"/>
      <c r="Z46" s="378" t="s">
        <v>45</v>
      </c>
      <c r="AA46" s="378"/>
      <c r="AB46" s="378"/>
    </row>
    <row r="47" spans="1:28" s="98" customFormat="1" ht="27.9" customHeight="1">
      <c r="E47" s="326">
        <v>2022</v>
      </c>
      <c r="F47" s="323"/>
      <c r="G47" s="326">
        <v>2021</v>
      </c>
      <c r="H47" s="323"/>
      <c r="I47" s="326">
        <f>+E47</f>
        <v>2022</v>
      </c>
      <c r="J47" s="323"/>
      <c r="K47" s="326">
        <f>+G47</f>
        <v>2021</v>
      </c>
      <c r="L47" s="323"/>
      <c r="M47" s="326">
        <f>+I47</f>
        <v>2022</v>
      </c>
      <c r="N47" s="323"/>
      <c r="O47" s="326">
        <f>+K47</f>
        <v>2021</v>
      </c>
      <c r="P47" s="323"/>
      <c r="Q47" s="326">
        <f>+M47</f>
        <v>2022</v>
      </c>
      <c r="R47" s="323"/>
      <c r="S47" s="326">
        <f>+O47</f>
        <v>2021</v>
      </c>
      <c r="T47" s="323"/>
      <c r="U47" s="326">
        <f>+Q47</f>
        <v>2022</v>
      </c>
      <c r="V47" s="323"/>
      <c r="W47" s="326">
        <f>+S47</f>
        <v>2021</v>
      </c>
      <c r="X47" s="323">
        <f>+Q47</f>
        <v>2022</v>
      </c>
      <c r="Y47" s="323"/>
      <c r="Z47" s="326">
        <f>+U47</f>
        <v>2022</v>
      </c>
      <c r="AA47" s="323"/>
      <c r="AB47" s="326">
        <f>+W47</f>
        <v>2021</v>
      </c>
    </row>
    <row r="48" spans="1:28" s="98" customFormat="1" ht="27.9" customHeight="1">
      <c r="A48" s="324" t="s">
        <v>68</v>
      </c>
      <c r="E48" s="145">
        <v>1108.29</v>
      </c>
      <c r="F48" s="339"/>
      <c r="G48" s="145">
        <v>1115.43</v>
      </c>
      <c r="H48" s="339"/>
      <c r="I48" s="145">
        <v>0</v>
      </c>
      <c r="J48" s="339"/>
      <c r="K48" s="145">
        <v>0</v>
      </c>
      <c r="L48" s="339"/>
      <c r="M48" s="145">
        <v>0</v>
      </c>
      <c r="N48" s="339"/>
      <c r="O48" s="145">
        <v>0</v>
      </c>
      <c r="P48" s="339"/>
      <c r="Q48" s="145">
        <v>0</v>
      </c>
      <c r="R48" s="339"/>
      <c r="S48" s="145">
        <v>0</v>
      </c>
      <c r="T48" s="339"/>
      <c r="U48" s="165">
        <v>-42.29</v>
      </c>
      <c r="V48" s="339"/>
      <c r="W48" s="165">
        <v>-189.28</v>
      </c>
      <c r="X48" s="339"/>
      <c r="Y48" s="62">
        <f t="shared" ref="Y48:Y55" si="5">E48+I48+M48+Q48+U48</f>
        <v>1066</v>
      </c>
      <c r="Z48" s="145">
        <f>E48+I48+M48+Q48+U48</f>
        <v>1066</v>
      </c>
      <c r="AA48" s="165"/>
      <c r="AB48" s="165">
        <f>+G48+K48+O48+S48+W48</f>
        <v>926.15000000000009</v>
      </c>
    </row>
    <row r="49" spans="1:28" s="98" customFormat="1" ht="27.9" customHeight="1">
      <c r="A49" s="324" t="s">
        <v>261</v>
      </c>
      <c r="E49" s="145">
        <v>0</v>
      </c>
      <c r="F49" s="339"/>
      <c r="G49" s="145">
        <v>0</v>
      </c>
      <c r="H49" s="339"/>
      <c r="I49" s="145">
        <v>1239.1199999999999</v>
      </c>
      <c r="J49" s="339"/>
      <c r="K49" s="145">
        <v>1209</v>
      </c>
      <c r="L49" s="339"/>
      <c r="M49" s="145">
        <v>0</v>
      </c>
      <c r="N49" s="339"/>
      <c r="O49" s="145">
        <v>0</v>
      </c>
      <c r="P49" s="339"/>
      <c r="Q49" s="145">
        <v>0</v>
      </c>
      <c r="R49" s="339"/>
      <c r="S49" s="145">
        <v>0</v>
      </c>
      <c r="T49" s="339"/>
      <c r="U49" s="145">
        <v>0</v>
      </c>
      <c r="V49" s="339"/>
      <c r="W49" s="145">
        <v>0</v>
      </c>
      <c r="X49" s="339"/>
      <c r="Y49" s="62">
        <f t="shared" si="5"/>
        <v>1239.1199999999999</v>
      </c>
      <c r="Z49" s="145">
        <f t="shared" ref="Z49:Z50" si="6">E49+I49+M49+Q49+U49</f>
        <v>1239.1199999999999</v>
      </c>
      <c r="AA49" s="165"/>
      <c r="AB49" s="165">
        <f t="shared" ref="AB49:AB54" si="7">+G49+K49+O49+S49+W49</f>
        <v>1209</v>
      </c>
    </row>
    <row r="50" spans="1:28" s="98" customFormat="1" ht="27.9" customHeight="1">
      <c r="A50" s="324" t="s">
        <v>262</v>
      </c>
      <c r="E50" s="340">
        <v>0</v>
      </c>
      <c r="F50" s="341"/>
      <c r="G50" s="340">
        <v>0</v>
      </c>
      <c r="H50" s="341"/>
      <c r="I50" s="340">
        <v>0</v>
      </c>
      <c r="J50" s="341"/>
      <c r="K50" s="145">
        <v>0</v>
      </c>
      <c r="L50" s="341"/>
      <c r="M50" s="340">
        <v>11.14</v>
      </c>
      <c r="N50" s="341"/>
      <c r="O50" s="145">
        <v>5</v>
      </c>
      <c r="P50" s="341"/>
      <c r="Q50" s="340">
        <v>0</v>
      </c>
      <c r="R50" s="341"/>
      <c r="S50" s="340">
        <v>0</v>
      </c>
      <c r="T50" s="341"/>
      <c r="U50" s="340">
        <v>0</v>
      </c>
      <c r="V50" s="341"/>
      <c r="W50" s="340">
        <v>0</v>
      </c>
      <c r="X50" s="341"/>
      <c r="Y50" s="62">
        <f t="shared" si="5"/>
        <v>11.14</v>
      </c>
      <c r="Z50" s="145">
        <f t="shared" si="6"/>
        <v>11.14</v>
      </c>
      <c r="AA50" s="165"/>
      <c r="AB50" s="145">
        <f t="shared" si="7"/>
        <v>5</v>
      </c>
    </row>
    <row r="51" spans="1:28" s="98" customFormat="1" ht="27.9" customHeight="1">
      <c r="A51" s="324" t="s">
        <v>265</v>
      </c>
      <c r="E51" s="340">
        <v>0</v>
      </c>
      <c r="F51" s="341"/>
      <c r="G51" s="340">
        <v>0</v>
      </c>
      <c r="H51" s="341"/>
      <c r="I51" s="340">
        <v>0</v>
      </c>
      <c r="J51" s="341"/>
      <c r="K51" s="145">
        <v>0</v>
      </c>
      <c r="L51" s="341"/>
      <c r="M51" s="340">
        <v>0</v>
      </c>
      <c r="N51" s="341"/>
      <c r="O51" s="145">
        <v>0</v>
      </c>
      <c r="P51" s="341"/>
      <c r="Q51" s="340">
        <v>247.41</v>
      </c>
      <c r="R51" s="341"/>
      <c r="S51" s="340">
        <v>35.58</v>
      </c>
      <c r="T51" s="341"/>
      <c r="U51" s="165">
        <v>-237.25</v>
      </c>
      <c r="V51" s="341"/>
      <c r="W51" s="165">
        <v>-35.47</v>
      </c>
      <c r="X51" s="341"/>
      <c r="Y51" s="62">
        <f t="shared" si="5"/>
        <v>10.159999999999997</v>
      </c>
      <c r="Z51" s="145">
        <f>E51+I51+M51+Q51+U51</f>
        <v>10.159999999999997</v>
      </c>
      <c r="AA51" s="165"/>
      <c r="AB51" s="165">
        <f t="shared" si="7"/>
        <v>0.10999999999999943</v>
      </c>
    </row>
    <row r="52" spans="1:28" s="98" customFormat="1" ht="27.9" customHeight="1">
      <c r="A52" s="324" t="s">
        <v>263</v>
      </c>
      <c r="E52" s="339">
        <v>-1142</v>
      </c>
      <c r="F52" s="339"/>
      <c r="G52" s="339">
        <v>-1210.04</v>
      </c>
      <c r="H52" s="339"/>
      <c r="I52" s="145">
        <v>0</v>
      </c>
      <c r="J52" s="339"/>
      <c r="K52" s="145">
        <v>0</v>
      </c>
      <c r="L52" s="339"/>
      <c r="M52" s="145">
        <v>0</v>
      </c>
      <c r="N52" s="339"/>
      <c r="O52" s="145">
        <v>0</v>
      </c>
      <c r="P52" s="339"/>
      <c r="Q52" s="145">
        <v>0</v>
      </c>
      <c r="R52" s="339"/>
      <c r="S52" s="340">
        <v>0</v>
      </c>
      <c r="T52" s="339"/>
      <c r="U52" s="145">
        <v>39.06</v>
      </c>
      <c r="V52" s="339"/>
      <c r="W52" s="340">
        <v>172.35</v>
      </c>
      <c r="X52" s="339"/>
      <c r="Y52" s="62">
        <f t="shared" si="5"/>
        <v>-1102.94</v>
      </c>
      <c r="Z52" s="165">
        <f t="shared" ref="Z52:Z55" si="8">E52+I52+M52+Q52+U52</f>
        <v>-1102.94</v>
      </c>
      <c r="AA52" s="165"/>
      <c r="AB52" s="165">
        <f t="shared" si="7"/>
        <v>-1037.69</v>
      </c>
    </row>
    <row r="53" spans="1:28" s="98" customFormat="1" ht="27.9" customHeight="1">
      <c r="A53" s="324" t="s">
        <v>266</v>
      </c>
      <c r="E53" s="340">
        <v>0</v>
      </c>
      <c r="F53" s="341"/>
      <c r="G53" s="340">
        <v>0</v>
      </c>
      <c r="H53" s="339"/>
      <c r="I53" s="339">
        <v>-998.9</v>
      </c>
      <c r="J53" s="339"/>
      <c r="K53" s="339">
        <v>-901.69</v>
      </c>
      <c r="L53" s="339"/>
      <c r="M53" s="340">
        <v>0</v>
      </c>
      <c r="N53" s="339"/>
      <c r="O53" s="145">
        <v>0</v>
      </c>
      <c r="P53" s="339"/>
      <c r="Q53" s="340">
        <v>0</v>
      </c>
      <c r="R53" s="339"/>
      <c r="S53" s="340">
        <v>0</v>
      </c>
      <c r="T53" s="339"/>
      <c r="U53" s="340">
        <v>11.57</v>
      </c>
      <c r="V53" s="339"/>
      <c r="W53" s="340">
        <v>4.83</v>
      </c>
      <c r="X53" s="339"/>
      <c r="Y53" s="62">
        <f t="shared" si="5"/>
        <v>-987.32999999999993</v>
      </c>
      <c r="Z53" s="165">
        <f t="shared" si="8"/>
        <v>-987.32999999999993</v>
      </c>
      <c r="AA53" s="165"/>
      <c r="AB53" s="165">
        <f t="shared" si="7"/>
        <v>-896.86</v>
      </c>
    </row>
    <row r="54" spans="1:28" s="98" customFormat="1" ht="27.9" customHeight="1">
      <c r="A54" s="324" t="s">
        <v>267</v>
      </c>
      <c r="E54" s="145">
        <v>0</v>
      </c>
      <c r="F54" s="342"/>
      <c r="G54" s="145">
        <v>0</v>
      </c>
      <c r="H54" s="342"/>
      <c r="I54" s="145">
        <v>0</v>
      </c>
      <c r="J54" s="342"/>
      <c r="K54" s="145">
        <v>0</v>
      </c>
      <c r="L54" s="342"/>
      <c r="M54" s="176">
        <v>-6.62</v>
      </c>
      <c r="N54" s="342"/>
      <c r="O54" s="176">
        <v>-2.4</v>
      </c>
      <c r="P54" s="342"/>
      <c r="Q54" s="145">
        <v>0</v>
      </c>
      <c r="R54" s="342"/>
      <c r="S54" s="340">
        <v>0</v>
      </c>
      <c r="T54" s="342"/>
      <c r="U54" s="145">
        <v>0</v>
      </c>
      <c r="V54" s="342"/>
      <c r="W54" s="340">
        <v>0</v>
      </c>
      <c r="X54" s="342"/>
      <c r="Y54" s="62">
        <f t="shared" si="5"/>
        <v>-6.62</v>
      </c>
      <c r="Z54" s="165">
        <f t="shared" si="8"/>
        <v>-6.62</v>
      </c>
      <c r="AA54" s="165"/>
      <c r="AB54" s="165">
        <f t="shared" si="7"/>
        <v>-2.4</v>
      </c>
    </row>
    <row r="55" spans="1:28" s="98" customFormat="1" ht="27.9" customHeight="1">
      <c r="A55" s="324" t="s">
        <v>445</v>
      </c>
      <c r="E55" s="343">
        <v>0</v>
      </c>
      <c r="F55" s="339"/>
      <c r="G55" s="343">
        <v>0</v>
      </c>
      <c r="H55" s="339"/>
      <c r="I55" s="343">
        <v>0</v>
      </c>
      <c r="J55" s="339"/>
      <c r="K55" s="343">
        <v>0</v>
      </c>
      <c r="L55" s="339"/>
      <c r="M55" s="343">
        <v>0</v>
      </c>
      <c r="N55" s="339"/>
      <c r="O55" s="343">
        <v>0</v>
      </c>
      <c r="P55" s="339"/>
      <c r="Q55" s="297">
        <v>-239.77</v>
      </c>
      <c r="R55" s="339"/>
      <c r="S55" s="297">
        <v>-35.22</v>
      </c>
      <c r="T55" s="339"/>
      <c r="U55" s="343">
        <v>229.92</v>
      </c>
      <c r="V55" s="339"/>
      <c r="W55" s="344">
        <v>35.130000000000003</v>
      </c>
      <c r="X55" s="339"/>
      <c r="Y55" s="136">
        <f t="shared" si="5"/>
        <v>-9.8500000000000227</v>
      </c>
      <c r="Z55" s="297">
        <f t="shared" si="8"/>
        <v>-9.8500000000000227</v>
      </c>
      <c r="AA55" s="165"/>
      <c r="AB55" s="297">
        <f>+G55+K55+O55+S55+W55</f>
        <v>-8.9999999999996305E-2</v>
      </c>
    </row>
    <row r="56" spans="1:28" s="98" customFormat="1" ht="27.9" customHeight="1">
      <c r="A56" s="324" t="s">
        <v>287</v>
      </c>
      <c r="E56" s="345">
        <f>SUM(E48:E55)</f>
        <v>-33.710000000000036</v>
      </c>
      <c r="F56" s="324"/>
      <c r="G56" s="165">
        <f>SUM(G48:G55)</f>
        <v>-94.6099999999999</v>
      </c>
      <c r="H56" s="145"/>
      <c r="I56" s="145">
        <f>SUM(I48:I55)</f>
        <v>240.21999999999991</v>
      </c>
      <c r="J56" s="145"/>
      <c r="K56" s="145">
        <f>SUM(K48:K55)</f>
        <v>307.30999999999995</v>
      </c>
      <c r="L56" s="145"/>
      <c r="M56" s="145">
        <f>SUM(M48:M55)</f>
        <v>4.5200000000000005</v>
      </c>
      <c r="N56" s="145"/>
      <c r="O56" s="145">
        <f>SUM(O48:O55)</f>
        <v>2.6</v>
      </c>
      <c r="P56" s="145"/>
      <c r="Q56" s="145">
        <f>SUM(Q48:Q55)</f>
        <v>7.6399999999999864</v>
      </c>
      <c r="R56" s="145"/>
      <c r="S56" s="145">
        <f>SUM(S48:S55)</f>
        <v>0.35999999999999943</v>
      </c>
      <c r="T56" s="145"/>
      <c r="U56" s="145">
        <f>SUM(U48:U55)</f>
        <v>1.0099999999999625</v>
      </c>
      <c r="V56" s="165"/>
      <c r="W56" s="165">
        <f>SUM(W48:W55)</f>
        <v>-12.440000000000005</v>
      </c>
      <c r="X56" s="165">
        <f>SUM(X48:X55)</f>
        <v>0</v>
      </c>
      <c r="Y56" s="165"/>
      <c r="Z56" s="145">
        <f>SUM(Z48:Z55)</f>
        <v>219.67999999999961</v>
      </c>
      <c r="AA56" s="145"/>
      <c r="AB56" s="145">
        <f>SUM(AB48:AB55)</f>
        <v>203.22000000000014</v>
      </c>
    </row>
    <row r="57" spans="1:28" s="98" customFormat="1" ht="27.9" customHeight="1">
      <c r="A57" s="324" t="s">
        <v>69</v>
      </c>
      <c r="E57" s="340">
        <v>17.45</v>
      </c>
      <c r="F57" s="145"/>
      <c r="G57" s="145">
        <v>22.95</v>
      </c>
      <c r="H57" s="145"/>
      <c r="I57" s="340">
        <v>33.229999999999997</v>
      </c>
      <c r="J57" s="132"/>
      <c r="K57" s="145">
        <v>1.1599999999999999</v>
      </c>
      <c r="L57" s="145"/>
      <c r="M57" s="340">
        <v>0.18</v>
      </c>
      <c r="N57" s="176"/>
      <c r="O57" s="145">
        <v>1.52</v>
      </c>
      <c r="P57" s="145"/>
      <c r="Q57" s="340">
        <v>5.7</v>
      </c>
      <c r="R57" s="145"/>
      <c r="S57" s="145">
        <v>0</v>
      </c>
      <c r="T57" s="145"/>
      <c r="U57" s="345">
        <v>-15.5</v>
      </c>
      <c r="V57" s="84"/>
      <c r="W57" s="346">
        <v>-19.11</v>
      </c>
      <c r="X57" s="346"/>
      <c r="Y57" s="132">
        <f>E57+I57+M57+Q57+U57</f>
        <v>41.059999999999995</v>
      </c>
      <c r="Z57" s="145">
        <f>E57+I57+M57+Q57+U57</f>
        <v>41.059999999999995</v>
      </c>
      <c r="AA57" s="165"/>
      <c r="AB57" s="165">
        <f>G57+K57+O57+S57+W57</f>
        <v>6.52</v>
      </c>
    </row>
    <row r="58" spans="1:28" s="98" customFormat="1" ht="27.9" customHeight="1">
      <c r="A58" s="324" t="s">
        <v>558</v>
      </c>
      <c r="E58" s="345"/>
      <c r="F58" s="345"/>
      <c r="G58" s="345"/>
      <c r="H58" s="67"/>
      <c r="I58" s="345"/>
      <c r="J58" s="67"/>
      <c r="K58" s="345"/>
      <c r="L58" s="67"/>
      <c r="M58" s="345"/>
      <c r="N58" s="67"/>
      <c r="O58" s="345"/>
      <c r="P58" s="67"/>
      <c r="Q58" s="345"/>
      <c r="R58" s="84"/>
      <c r="S58" s="345"/>
      <c r="T58" s="84"/>
      <c r="U58" s="345"/>
      <c r="V58" s="84"/>
      <c r="W58" s="345"/>
      <c r="X58" s="84"/>
      <c r="Y58" s="62"/>
    </row>
    <row r="59" spans="1:28" s="98" customFormat="1" ht="27.9" customHeight="1">
      <c r="A59" s="98" t="s">
        <v>559</v>
      </c>
      <c r="E59" s="345">
        <v>-86.67</v>
      </c>
      <c r="F59" s="345"/>
      <c r="G59" s="345">
        <v>-85.12</v>
      </c>
      <c r="H59" s="345"/>
      <c r="I59" s="345">
        <v>-62.77</v>
      </c>
      <c r="J59" s="345"/>
      <c r="K59" s="345">
        <v>-60.55</v>
      </c>
      <c r="L59" s="345"/>
      <c r="M59" s="345">
        <v>-5.75</v>
      </c>
      <c r="N59" s="345"/>
      <c r="O59" s="345">
        <v>-6.8</v>
      </c>
      <c r="P59" s="80"/>
      <c r="Q59" s="345">
        <v>-5.85</v>
      </c>
      <c r="R59" s="345"/>
      <c r="S59" s="345">
        <v>-0.87</v>
      </c>
      <c r="T59" s="80"/>
      <c r="U59" s="340">
        <v>0.94</v>
      </c>
      <c r="V59" s="80"/>
      <c r="W59" s="145">
        <v>0.83</v>
      </c>
      <c r="X59" s="80"/>
      <c r="Y59" s="345">
        <f>E59+I59+M59+Q59+U59</f>
        <v>-160.1</v>
      </c>
      <c r="Z59" s="345">
        <f>E59+I59+M59+Q59+U59</f>
        <v>-160.1</v>
      </c>
      <c r="AA59" s="165"/>
      <c r="AB59" s="165">
        <f>G59+K59+O59+S59+W59</f>
        <v>-152.51000000000002</v>
      </c>
    </row>
    <row r="60" spans="1:28" s="98" customFormat="1" ht="27.9" customHeight="1">
      <c r="A60" s="324" t="s">
        <v>264</v>
      </c>
      <c r="E60" s="345">
        <v>-11.15</v>
      </c>
      <c r="F60" s="347"/>
      <c r="G60" s="345">
        <v>-10.92</v>
      </c>
      <c r="H60" s="347"/>
      <c r="I60" s="340">
        <v>0</v>
      </c>
      <c r="J60" s="347"/>
      <c r="K60" s="345">
        <v>-9.11</v>
      </c>
      <c r="L60" s="347"/>
      <c r="M60" s="340">
        <v>0</v>
      </c>
      <c r="N60" s="347"/>
      <c r="O60" s="145">
        <v>0</v>
      </c>
      <c r="P60" s="347"/>
      <c r="Q60" s="340">
        <v>0</v>
      </c>
      <c r="R60" s="347"/>
      <c r="S60" s="145">
        <v>0</v>
      </c>
      <c r="T60" s="347"/>
      <c r="U60" s="340">
        <v>0</v>
      </c>
      <c r="V60" s="348"/>
      <c r="W60" s="145">
        <v>0</v>
      </c>
      <c r="X60" s="348"/>
      <c r="Y60" s="345">
        <f>E60+I60+M60+Q60+U60</f>
        <v>-11.15</v>
      </c>
      <c r="Z60" s="345">
        <f t="shared" ref="Z60" si="9">E60+I60+M60+Q60+U60</f>
        <v>-11.15</v>
      </c>
      <c r="AA60" s="165"/>
      <c r="AB60" s="165">
        <f t="shared" ref="AB60" si="10">G60+K60+O60+S60+W60</f>
        <v>-20.03</v>
      </c>
    </row>
    <row r="61" spans="1:28" s="98" customFormat="1" ht="27.9" customHeight="1">
      <c r="A61" s="324" t="s">
        <v>586</v>
      </c>
      <c r="E61" s="345"/>
      <c r="F61" s="347"/>
      <c r="G61" s="345"/>
      <c r="H61" s="347"/>
      <c r="I61" s="345"/>
      <c r="J61" s="347"/>
      <c r="K61" s="345"/>
      <c r="L61" s="347"/>
      <c r="M61" s="345"/>
      <c r="N61" s="347"/>
      <c r="O61" s="345"/>
      <c r="P61" s="347"/>
      <c r="Q61" s="345"/>
      <c r="R61" s="347"/>
      <c r="S61" s="345"/>
      <c r="T61" s="347"/>
      <c r="U61" s="345"/>
      <c r="V61" s="348"/>
      <c r="W61" s="345"/>
      <c r="X61" s="348"/>
      <c r="Y61" s="165"/>
    </row>
    <row r="62" spans="1:28" s="98" customFormat="1" ht="27.9" customHeight="1">
      <c r="A62" s="98" t="s">
        <v>587</v>
      </c>
      <c r="E62" s="345">
        <v>-11.98</v>
      </c>
      <c r="F62" s="345"/>
      <c r="G62" s="345">
        <v>-3.26</v>
      </c>
      <c r="H62" s="80"/>
      <c r="I62" s="340">
        <v>0</v>
      </c>
      <c r="J62" s="80"/>
      <c r="K62" s="145">
        <v>0</v>
      </c>
      <c r="L62" s="80"/>
      <c r="M62" s="340">
        <v>0</v>
      </c>
      <c r="N62" s="80"/>
      <c r="O62" s="145">
        <v>0</v>
      </c>
      <c r="P62" s="80"/>
      <c r="Q62" s="340">
        <v>0</v>
      </c>
      <c r="R62" s="80"/>
      <c r="S62" s="345">
        <v>-0.12</v>
      </c>
      <c r="T62" s="80"/>
      <c r="U62" s="340">
        <v>1.01</v>
      </c>
      <c r="V62" s="80"/>
      <c r="W62" s="145">
        <v>1.1299999999999999</v>
      </c>
      <c r="X62" s="80"/>
      <c r="Y62" s="345">
        <f>E62+I62+M62+Q62+U62</f>
        <v>-10.97</v>
      </c>
      <c r="Z62" s="345">
        <f>E62+I62+M62+Q62+U62</f>
        <v>-10.97</v>
      </c>
      <c r="AA62" s="165"/>
      <c r="AB62" s="165">
        <f>G62+K62+O62+S62+W62</f>
        <v>-2.25</v>
      </c>
    </row>
    <row r="63" spans="1:28" s="98" customFormat="1" ht="27.9" customHeight="1">
      <c r="A63" s="324" t="s">
        <v>525</v>
      </c>
      <c r="E63" s="340">
        <v>13.44</v>
      </c>
      <c r="F63" s="345"/>
      <c r="G63" s="145">
        <v>7.81</v>
      </c>
      <c r="H63" s="84"/>
      <c r="I63" s="340">
        <v>8.32</v>
      </c>
      <c r="J63" s="80"/>
      <c r="K63" s="145">
        <v>2.02</v>
      </c>
      <c r="L63" s="80"/>
      <c r="M63" s="340">
        <v>0</v>
      </c>
      <c r="N63" s="80"/>
      <c r="O63" s="145">
        <v>0</v>
      </c>
      <c r="P63" s="80"/>
      <c r="Q63" s="340">
        <v>0.28000000000000003</v>
      </c>
      <c r="R63" s="84"/>
      <c r="S63" s="145">
        <v>0.13</v>
      </c>
      <c r="T63" s="347"/>
      <c r="U63" s="345">
        <v>-7.49</v>
      </c>
      <c r="V63" s="348"/>
      <c r="W63" s="345">
        <v>-7.4</v>
      </c>
      <c r="X63" s="80"/>
      <c r="Y63" s="345">
        <f>E63+I63+M63+Q63+U63</f>
        <v>14.549999999999999</v>
      </c>
      <c r="Z63" s="145">
        <f t="shared" ref="Z63:Z64" si="11">E63+I63+M63+Q63+U63</f>
        <v>14.549999999999999</v>
      </c>
      <c r="AA63" s="165"/>
      <c r="AB63" s="165">
        <f t="shared" ref="AB63:AB64" si="12">G63+K63+O63+S63+W63</f>
        <v>2.5600000000000005</v>
      </c>
    </row>
    <row r="64" spans="1:28" s="98" customFormat="1" ht="27.9" customHeight="1">
      <c r="A64" s="324" t="s">
        <v>268</v>
      </c>
      <c r="E64" s="345">
        <v>-30.18</v>
      </c>
      <c r="F64" s="345"/>
      <c r="G64" s="345">
        <v>-10.81</v>
      </c>
      <c r="H64" s="345"/>
      <c r="I64" s="345">
        <v>-99.51</v>
      </c>
      <c r="J64" s="345"/>
      <c r="K64" s="345">
        <v>-70.41</v>
      </c>
      <c r="L64" s="345"/>
      <c r="M64" s="345">
        <v>-5.74</v>
      </c>
      <c r="N64" s="345"/>
      <c r="O64" s="345">
        <v>-5.39</v>
      </c>
      <c r="P64" s="80"/>
      <c r="Q64" s="345">
        <v>-0.3</v>
      </c>
      <c r="R64" s="345"/>
      <c r="S64" s="345">
        <v>-0.24</v>
      </c>
      <c r="T64" s="80"/>
      <c r="U64" s="340">
        <v>7.49</v>
      </c>
      <c r="V64" s="80"/>
      <c r="W64" s="145">
        <v>7.4</v>
      </c>
      <c r="X64" s="84"/>
      <c r="Y64" s="345">
        <f>E64+I64+M64+Q64+U64</f>
        <v>-128.24</v>
      </c>
      <c r="Z64" s="345">
        <f t="shared" si="11"/>
        <v>-128.24</v>
      </c>
      <c r="AA64" s="165"/>
      <c r="AB64" s="165">
        <f t="shared" si="12"/>
        <v>-79.449999999999989</v>
      </c>
    </row>
    <row r="65" spans="1:28" s="98" customFormat="1" ht="27.9" customHeight="1">
      <c r="A65" s="84" t="s">
        <v>269</v>
      </c>
      <c r="F65" s="345"/>
      <c r="G65" s="349"/>
      <c r="H65" s="345"/>
      <c r="J65" s="345"/>
      <c r="K65" s="349"/>
      <c r="L65" s="345"/>
      <c r="N65" s="345"/>
      <c r="O65" s="349"/>
      <c r="P65" s="80"/>
      <c r="R65" s="345"/>
      <c r="S65" s="349"/>
      <c r="T65" s="80"/>
      <c r="V65" s="345"/>
      <c r="W65" s="349"/>
      <c r="X65" s="84"/>
      <c r="Y65" s="84"/>
      <c r="Z65" s="165"/>
      <c r="AA65" s="165"/>
      <c r="AB65" s="165"/>
    </row>
    <row r="66" spans="1:28" s="98" customFormat="1" ht="27.9" customHeight="1">
      <c r="A66" s="98" t="s">
        <v>270</v>
      </c>
      <c r="E66" s="345">
        <v>0</v>
      </c>
      <c r="F66" s="67"/>
      <c r="G66" s="345">
        <v>0</v>
      </c>
      <c r="H66" s="67"/>
      <c r="I66" s="345">
        <v>-26.37</v>
      </c>
      <c r="J66" s="67"/>
      <c r="K66" s="145">
        <v>6.1</v>
      </c>
      <c r="L66" s="67"/>
      <c r="M66" s="345">
        <v>0</v>
      </c>
      <c r="N66" s="67"/>
      <c r="O66" s="345">
        <v>0</v>
      </c>
      <c r="P66" s="67"/>
      <c r="Q66" s="345">
        <v>0</v>
      </c>
      <c r="R66" s="84"/>
      <c r="S66" s="345">
        <v>0</v>
      </c>
      <c r="T66" s="84"/>
      <c r="U66" s="340">
        <v>6.96</v>
      </c>
      <c r="V66" s="84"/>
      <c r="W66" s="345">
        <v>-1.32</v>
      </c>
      <c r="X66" s="80"/>
      <c r="Y66" s="345">
        <f>E66+I66+M66+Q66+U66</f>
        <v>-19.41</v>
      </c>
      <c r="Z66" s="345">
        <f>E66+I66+M66+Q66+U66</f>
        <v>-19.41</v>
      </c>
      <c r="AA66" s="324"/>
      <c r="AB66" s="165">
        <f>G66+K66+O66+S66+W66</f>
        <v>4.7799999999999994</v>
      </c>
    </row>
    <row r="67" spans="1:28" s="98" customFormat="1" ht="27.9" customHeight="1">
      <c r="A67" s="324" t="s">
        <v>1376</v>
      </c>
      <c r="E67" s="345">
        <v>-1.73</v>
      </c>
      <c r="F67" s="80"/>
      <c r="G67" s="345">
        <v>36.840000000000003</v>
      </c>
      <c r="H67" s="80"/>
      <c r="I67" s="345">
        <v>-6.12</v>
      </c>
      <c r="J67" s="80"/>
      <c r="K67" s="345">
        <v>-4.16</v>
      </c>
      <c r="L67" s="80"/>
      <c r="M67" s="340">
        <v>0.01</v>
      </c>
      <c r="N67" s="80"/>
      <c r="O67" s="345">
        <v>-1.1100000000000001</v>
      </c>
      <c r="P67" s="80"/>
      <c r="Q67" s="345">
        <v>-1.74</v>
      </c>
      <c r="R67" s="80"/>
      <c r="S67" s="145">
        <v>0.25</v>
      </c>
      <c r="T67" s="80"/>
      <c r="U67" s="345">
        <v>-0.76</v>
      </c>
      <c r="V67" s="80"/>
      <c r="W67" s="145">
        <v>1.78</v>
      </c>
      <c r="X67" s="352">
        <f>SUM(X56:X66)</f>
        <v>0</v>
      </c>
      <c r="Y67" s="345">
        <f>E67+I67+M67+Q67+U67</f>
        <v>-10.34</v>
      </c>
      <c r="Z67" s="345">
        <f>E67+I67+M67+Q67+U67</f>
        <v>-10.34</v>
      </c>
      <c r="AA67" s="165"/>
      <c r="AB67" s="165">
        <f>G67+K67+O67+S67+W67</f>
        <v>33.600000000000009</v>
      </c>
    </row>
    <row r="68" spans="1:28" s="98" customFormat="1" ht="27.9" customHeight="1" thickBot="1">
      <c r="A68" s="324" t="s">
        <v>836</v>
      </c>
      <c r="E68" s="350">
        <f>SUM(E56:E67)</f>
        <v>-144.53000000000003</v>
      </c>
      <c r="F68" s="165"/>
      <c r="G68" s="164">
        <f>SUM(G56:G67)</f>
        <v>-137.11999999999989</v>
      </c>
      <c r="H68" s="165"/>
      <c r="I68" s="351">
        <f>SUM(I56:I67)</f>
        <v>86.999999999999901</v>
      </c>
      <c r="J68" s="165"/>
      <c r="K68" s="164">
        <f>SUM(K56:K67)</f>
        <v>172.35999999999996</v>
      </c>
      <c r="L68" s="165"/>
      <c r="M68" s="350">
        <f>SUM(M56:M67)</f>
        <v>-6.78</v>
      </c>
      <c r="N68" s="165"/>
      <c r="O68" s="164">
        <f>SUM(O56:O67)</f>
        <v>-9.18</v>
      </c>
      <c r="P68" s="165"/>
      <c r="Q68" s="350">
        <f>SUM(Q56:Q67)</f>
        <v>5.7299999999999862</v>
      </c>
      <c r="R68" s="165"/>
      <c r="S68" s="164">
        <f>SUM(S56:S67)</f>
        <v>-0.49000000000000055</v>
      </c>
      <c r="T68" s="165"/>
      <c r="U68" s="350">
        <f>SUM(U56:U67)</f>
        <v>-6.3400000000000363</v>
      </c>
      <c r="V68" s="165"/>
      <c r="W68" s="164">
        <f>SUM(W56:W67)</f>
        <v>-29.13000000000001</v>
      </c>
      <c r="X68" s="165">
        <f>SUM(X56:X67)</f>
        <v>0</v>
      </c>
      <c r="Y68" s="165"/>
      <c r="Z68" s="350">
        <f>SUM(Z56:Z67)</f>
        <v>-64.9200000000004</v>
      </c>
      <c r="AA68" s="165"/>
      <c r="AB68" s="164">
        <f>SUM(AB56:AB67)</f>
        <v>-3.559999999999846</v>
      </c>
    </row>
    <row r="69" spans="1:28" s="98" customFormat="1" ht="27.9" customHeight="1" thickTop="1">
      <c r="A69" s="324"/>
      <c r="E69" s="298"/>
      <c r="F69" s="165"/>
      <c r="G69" s="176"/>
      <c r="H69" s="165"/>
      <c r="I69" s="145"/>
      <c r="J69" s="165"/>
      <c r="K69" s="176"/>
      <c r="L69" s="165"/>
      <c r="M69" s="298"/>
      <c r="N69" s="165"/>
      <c r="O69" s="176"/>
      <c r="P69" s="165"/>
      <c r="Q69" s="298"/>
      <c r="R69" s="165"/>
      <c r="S69" s="176"/>
      <c r="T69" s="165"/>
      <c r="U69" s="298"/>
      <c r="V69" s="165"/>
      <c r="W69" s="176"/>
      <c r="X69" s="165"/>
      <c r="Y69" s="165"/>
      <c r="Z69" s="298"/>
      <c r="AA69" s="165"/>
      <c r="AB69" s="176"/>
    </row>
    <row r="70" spans="1:28" s="98" customFormat="1" ht="27.9" customHeight="1">
      <c r="A70" s="324"/>
      <c r="E70" s="298"/>
      <c r="F70" s="165"/>
      <c r="G70" s="176"/>
      <c r="H70" s="165"/>
      <c r="I70" s="145"/>
      <c r="J70" s="165"/>
      <c r="K70" s="176"/>
      <c r="L70" s="165"/>
      <c r="M70" s="298"/>
      <c r="N70" s="165"/>
      <c r="O70" s="176"/>
      <c r="P70" s="165"/>
      <c r="Q70" s="298"/>
      <c r="R70" s="165"/>
      <c r="S70" s="176"/>
      <c r="T70" s="165"/>
      <c r="U70" s="298"/>
      <c r="V70" s="165"/>
      <c r="W70" s="176"/>
      <c r="X70" s="165"/>
      <c r="Y70" s="165"/>
      <c r="Z70" s="298"/>
      <c r="AA70" s="165"/>
      <c r="AB70" s="176"/>
    </row>
    <row r="71" spans="1:28" s="98" customFormat="1" ht="27.9" customHeight="1">
      <c r="A71" s="324"/>
      <c r="E71" s="298"/>
      <c r="F71" s="165"/>
      <c r="G71" s="176"/>
      <c r="H71" s="165"/>
      <c r="I71" s="145"/>
      <c r="J71" s="165"/>
      <c r="K71" s="176"/>
      <c r="L71" s="165"/>
      <c r="M71" s="298"/>
      <c r="N71" s="165"/>
      <c r="O71" s="176"/>
      <c r="P71" s="165"/>
      <c r="Q71" s="298"/>
      <c r="R71" s="165"/>
      <c r="S71" s="176"/>
      <c r="T71" s="165"/>
      <c r="U71" s="298"/>
      <c r="V71" s="165"/>
      <c r="W71" s="176"/>
      <c r="X71" s="165"/>
      <c r="Y71" s="165"/>
      <c r="Z71" s="298"/>
      <c r="AA71" s="165"/>
      <c r="AB71" s="176"/>
    </row>
    <row r="72" spans="1:28" s="98" customFormat="1" ht="27.9" customHeight="1">
      <c r="A72" s="324"/>
      <c r="E72" s="298"/>
      <c r="F72" s="165"/>
      <c r="G72" s="176"/>
      <c r="H72" s="165"/>
      <c r="I72" s="145"/>
      <c r="J72" s="165"/>
      <c r="K72" s="176"/>
      <c r="L72" s="165"/>
      <c r="M72" s="298"/>
      <c r="N72" s="165"/>
      <c r="O72" s="176"/>
      <c r="P72" s="165"/>
      <c r="Q72" s="298"/>
      <c r="R72" s="165"/>
      <c r="S72" s="176"/>
      <c r="T72" s="165"/>
      <c r="U72" s="298"/>
      <c r="V72" s="165"/>
      <c r="W72" s="176"/>
      <c r="X72" s="165"/>
      <c r="Y72" s="165"/>
      <c r="Z72" s="298"/>
      <c r="AA72" s="165"/>
      <c r="AB72" s="176"/>
    </row>
    <row r="73" spans="1:28" s="98" customFormat="1" ht="27.9" customHeight="1">
      <c r="A73" s="324"/>
      <c r="E73" s="176"/>
      <c r="F73" s="165"/>
      <c r="G73" s="176"/>
      <c r="H73" s="165"/>
      <c r="I73" s="145"/>
      <c r="J73" s="165"/>
      <c r="K73" s="176"/>
      <c r="L73" s="165"/>
      <c r="M73" s="176"/>
      <c r="N73" s="165"/>
      <c r="O73" s="176"/>
      <c r="P73" s="165"/>
      <c r="Q73" s="176"/>
      <c r="R73" s="165"/>
      <c r="S73" s="176"/>
      <c r="T73" s="165"/>
      <c r="U73" s="176"/>
      <c r="V73" s="165"/>
      <c r="W73" s="176"/>
      <c r="X73" s="165"/>
      <c r="Y73" s="165"/>
      <c r="Z73" s="145"/>
      <c r="AA73" s="165"/>
      <c r="AB73" s="176"/>
    </row>
    <row r="74" spans="1:28" s="98" customFormat="1" ht="27.9" customHeight="1">
      <c r="A74" s="324"/>
      <c r="E74" s="176"/>
      <c r="F74" s="165"/>
      <c r="G74" s="176"/>
      <c r="H74" s="165"/>
      <c r="I74" s="145"/>
      <c r="J74" s="165"/>
      <c r="K74" s="176"/>
      <c r="L74" s="165"/>
      <c r="M74" s="176"/>
      <c r="N74" s="165"/>
      <c r="O74" s="176"/>
      <c r="P74" s="165"/>
      <c r="Q74" s="176"/>
      <c r="R74" s="165"/>
      <c r="S74" s="176"/>
      <c r="T74" s="165"/>
      <c r="U74" s="176"/>
      <c r="V74" s="165"/>
      <c r="W74" s="176"/>
      <c r="X74" s="165"/>
      <c r="Y74" s="165"/>
      <c r="Z74" s="145"/>
      <c r="AA74" s="165"/>
      <c r="AB74" s="176"/>
    </row>
    <row r="75" spans="1:28" s="98" customFormat="1" ht="27.9" customHeight="1">
      <c r="A75" s="324"/>
      <c r="E75" s="176"/>
      <c r="F75" s="165"/>
      <c r="G75" s="176"/>
      <c r="H75" s="165"/>
      <c r="I75" s="145"/>
      <c r="J75" s="165"/>
      <c r="K75" s="176"/>
      <c r="L75" s="165"/>
      <c r="M75" s="176"/>
      <c r="N75" s="165"/>
      <c r="O75" s="176"/>
      <c r="P75" s="165"/>
      <c r="Q75" s="176"/>
      <c r="R75" s="165"/>
      <c r="S75" s="176"/>
      <c r="T75" s="165"/>
      <c r="U75" s="176"/>
      <c r="V75" s="165"/>
      <c r="W75" s="176"/>
      <c r="X75" s="165"/>
      <c r="Y75" s="165"/>
      <c r="Z75" s="145"/>
      <c r="AA75" s="165"/>
      <c r="AB75" s="176"/>
    </row>
    <row r="76" spans="1:28" s="98" customFormat="1" ht="27.9" customHeight="1">
      <c r="A76" s="324"/>
      <c r="E76" s="176"/>
      <c r="F76" s="165"/>
      <c r="G76" s="176"/>
      <c r="H76" s="165"/>
      <c r="I76" s="145"/>
      <c r="J76" s="165"/>
      <c r="K76" s="176"/>
      <c r="L76" s="165"/>
      <c r="M76" s="176"/>
      <c r="N76" s="165"/>
      <c r="O76" s="176"/>
      <c r="P76" s="165"/>
      <c r="Q76" s="176"/>
      <c r="R76" s="165"/>
      <c r="S76" s="176"/>
      <c r="T76" s="165"/>
      <c r="U76" s="176"/>
      <c r="V76" s="165"/>
      <c r="W76" s="176"/>
      <c r="X76" s="165"/>
      <c r="Y76" s="165"/>
      <c r="Z76" s="145"/>
      <c r="AA76" s="165"/>
      <c r="AB76" s="176"/>
    </row>
    <row r="77" spans="1:28" s="98" customFormat="1" ht="27.9" customHeight="1">
      <c r="A77" s="370" t="s">
        <v>301</v>
      </c>
      <c r="B77" s="370"/>
      <c r="C77" s="370"/>
      <c r="D77" s="370"/>
      <c r="E77" s="370"/>
      <c r="F77" s="370"/>
      <c r="G77" s="370"/>
      <c r="H77" s="370"/>
      <c r="I77" s="370"/>
      <c r="J77" s="370"/>
      <c r="K77" s="370"/>
      <c r="L77" s="370"/>
      <c r="M77" s="370"/>
      <c r="N77" s="370"/>
      <c r="O77" s="370"/>
      <c r="P77" s="370"/>
      <c r="Q77" s="370"/>
      <c r="R77" s="370"/>
      <c r="S77" s="370"/>
      <c r="T77" s="370"/>
      <c r="U77" s="370"/>
      <c r="V77" s="370"/>
      <c r="W77" s="370"/>
      <c r="X77" s="370"/>
      <c r="Y77" s="370"/>
      <c r="Z77" s="370"/>
      <c r="AA77" s="370"/>
      <c r="AB77" s="370"/>
    </row>
    <row r="78" spans="1:28" s="98" customFormat="1" ht="27.9" customHeight="1">
      <c r="A78" s="324"/>
      <c r="B78" s="369" t="s">
        <v>552</v>
      </c>
      <c r="C78" s="369"/>
      <c r="D78" s="369"/>
      <c r="E78" s="369"/>
      <c r="F78" s="369"/>
      <c r="G78" s="369"/>
      <c r="H78" s="369"/>
      <c r="I78" s="369"/>
      <c r="J78" s="369"/>
      <c r="K78" s="369"/>
      <c r="L78" s="369"/>
      <c r="M78" s="369"/>
      <c r="N78" s="369"/>
      <c r="O78" s="369"/>
      <c r="P78" s="369"/>
      <c r="Q78" s="369"/>
      <c r="R78" s="369"/>
      <c r="S78" s="369"/>
    </row>
  </sheetData>
  <sheetProtection formatCells="0" formatColumns="0" formatRows="0" insertColumns="0" insertRows="0" insertHyperlinks="0" deleteColumns="0" deleteRows="0" sort="0" autoFilter="0" pivotTables="0"/>
  <mergeCells count="20">
    <mergeCell ref="Q46:S46"/>
    <mergeCell ref="U46:W46"/>
    <mergeCell ref="Z46:AB46"/>
    <mergeCell ref="B78:S78"/>
    <mergeCell ref="Z11:AB11"/>
    <mergeCell ref="A77:AB77"/>
    <mergeCell ref="A39:AB39"/>
    <mergeCell ref="B40:S40"/>
    <mergeCell ref="A41:AB41"/>
    <mergeCell ref="E45:AB45"/>
    <mergeCell ref="E46:G46"/>
    <mergeCell ref="I46:K46"/>
    <mergeCell ref="M46:O46"/>
    <mergeCell ref="A1:AB1"/>
    <mergeCell ref="E10:AB10"/>
    <mergeCell ref="E11:G11"/>
    <mergeCell ref="I11:K11"/>
    <mergeCell ref="M11:O11"/>
    <mergeCell ref="Q11:S11"/>
    <mergeCell ref="U11:W11"/>
  </mergeCells>
  <pageMargins left="0.78740157480314965" right="0.39370078740157483" top="0.59055118110236227" bottom="0.39370078740157483" header="0.43307086614173229" footer="0.19685039370078741"/>
  <pageSetup paperSize="9" scale="70" orientation="portrait" r:id="rId1"/>
  <headerFooter alignWithMargins="0">
    <oddHeader>&amp;L&amp;"Angsana New,Regular"&amp;8THAI POLYCONS PUBLIC COMPANY LIMITED</oddHeader>
  </headerFooter>
  <rowBreaks count="1" manualBreakCount="1">
    <brk id="40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P76"/>
  <sheetViews>
    <sheetView showGridLines="0" topLeftCell="A46" zoomScaleNormal="100" zoomScaleSheetLayoutView="100" workbookViewId="0">
      <selection activeCell="R55" sqref="R55"/>
    </sheetView>
  </sheetViews>
  <sheetFormatPr defaultColWidth="9" defaultRowHeight="27" customHeight="1"/>
  <cols>
    <col min="1" max="1" width="2.69921875" style="86" customWidth="1"/>
    <col min="2" max="2" width="33.5" style="86" customWidth="1"/>
    <col min="3" max="3" width="0.8984375" style="86" customWidth="1"/>
    <col min="4" max="4" width="12.59765625" style="86" customWidth="1"/>
    <col min="5" max="5" width="0.8984375" style="86" customWidth="1"/>
    <col min="6" max="6" width="14" style="86" customWidth="1"/>
    <col min="7" max="7" width="0.8984375" style="86" customWidth="1"/>
    <col min="8" max="8" width="13.59765625" style="86" customWidth="1"/>
    <col min="9" max="9" width="0.8984375" style="86" customWidth="1"/>
    <col min="10" max="10" width="13.59765625" style="86" customWidth="1"/>
    <col min="11" max="11" width="0.8984375" style="86" customWidth="1"/>
    <col min="12" max="12" width="14.3984375" style="86" customWidth="1"/>
    <col min="13" max="14" width="15.69921875" style="86" customWidth="1"/>
    <col min="15" max="15" width="8.59765625" style="86" customWidth="1"/>
    <col min="16" max="16384" width="9" style="86"/>
  </cols>
  <sheetData>
    <row r="1" spans="1:16" ht="24" customHeight="1">
      <c r="A1" s="370" t="s">
        <v>1282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</row>
    <row r="2" spans="1:16" ht="24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6" ht="24" customHeight="1">
      <c r="A3" s="12" t="s">
        <v>1075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</row>
    <row r="4" spans="1:16" ht="24" customHeight="1">
      <c r="A4" s="98" t="s">
        <v>1077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</row>
    <row r="5" spans="1:16" ht="24" customHeight="1">
      <c r="A5" s="98" t="s">
        <v>1076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</row>
    <row r="6" spans="1:16" ht="24" customHeight="1">
      <c r="A6" s="98" t="s">
        <v>770</v>
      </c>
      <c r="B6" s="51"/>
      <c r="C6" s="109"/>
      <c r="D6" s="109"/>
      <c r="E6" s="109"/>
      <c r="F6" s="109"/>
      <c r="G6" s="109"/>
      <c r="H6" s="109"/>
      <c r="I6" s="109"/>
      <c r="J6" s="109"/>
      <c r="K6" s="109"/>
      <c r="L6" s="109"/>
    </row>
    <row r="7" spans="1:16" ht="24" customHeight="1">
      <c r="A7" s="98" t="s">
        <v>739</v>
      </c>
      <c r="B7" s="51"/>
      <c r="C7" s="109"/>
      <c r="D7" s="109"/>
      <c r="E7" s="109"/>
      <c r="F7" s="109"/>
      <c r="G7" s="109"/>
      <c r="H7" s="109"/>
      <c r="I7" s="109"/>
      <c r="J7" s="109"/>
      <c r="K7" s="109"/>
      <c r="L7" s="109"/>
    </row>
    <row r="8" spans="1:16" ht="24" customHeight="1">
      <c r="A8" s="98" t="s">
        <v>740</v>
      </c>
      <c r="B8" s="51"/>
      <c r="C8" s="109"/>
      <c r="D8" s="109"/>
      <c r="E8" s="109"/>
      <c r="F8" s="109"/>
      <c r="G8" s="109"/>
      <c r="H8" s="109"/>
      <c r="I8" s="109"/>
      <c r="J8" s="109"/>
      <c r="K8" s="109"/>
      <c r="L8" s="109"/>
    </row>
    <row r="9" spans="1:16" ht="24" customHeight="1">
      <c r="A9" s="98" t="s">
        <v>738</v>
      </c>
      <c r="B9" s="51"/>
      <c r="D9" s="108"/>
      <c r="E9" s="108"/>
      <c r="F9" s="108"/>
      <c r="G9" s="108"/>
      <c r="H9" s="108"/>
      <c r="I9" s="108"/>
      <c r="J9" s="108"/>
      <c r="K9" s="108"/>
      <c r="L9" s="108"/>
      <c r="M9"/>
      <c r="N9"/>
      <c r="O9"/>
      <c r="P9" s="67"/>
    </row>
    <row r="10" spans="1:16" ht="24" customHeight="1">
      <c r="A10" s="98" t="s">
        <v>1584</v>
      </c>
      <c r="B10" s="51"/>
      <c r="D10" s="108"/>
      <c r="E10" s="108"/>
      <c r="F10" s="108"/>
      <c r="G10" s="108"/>
      <c r="H10" s="108"/>
      <c r="I10" s="108"/>
      <c r="J10" s="108"/>
      <c r="K10" s="108"/>
      <c r="L10" s="108"/>
      <c r="M10"/>
      <c r="N10"/>
      <c r="O10"/>
      <c r="P10" s="67"/>
    </row>
    <row r="11" spans="1:16" ht="24" customHeight="1">
      <c r="A11" s="98" t="s">
        <v>1585</v>
      </c>
      <c r="B11" s="51"/>
      <c r="D11" s="108"/>
      <c r="E11" s="108"/>
      <c r="F11" s="108"/>
      <c r="G11" s="108"/>
      <c r="H11" s="108"/>
      <c r="I11" s="108"/>
      <c r="J11" s="108"/>
      <c r="K11" s="108"/>
      <c r="L11" s="108"/>
      <c r="M11"/>
      <c r="N11"/>
      <c r="O11"/>
      <c r="P11" s="67"/>
    </row>
    <row r="12" spans="1:16" ht="24" customHeight="1">
      <c r="A12" s="98" t="s">
        <v>1586</v>
      </c>
      <c r="B12" s="51"/>
      <c r="D12" s="361"/>
      <c r="E12" s="361"/>
      <c r="F12" s="361"/>
      <c r="G12" s="361"/>
      <c r="H12" s="361"/>
      <c r="I12" s="361"/>
      <c r="J12" s="361"/>
      <c r="K12" s="361"/>
      <c r="L12" s="361"/>
      <c r="M12"/>
      <c r="N12"/>
      <c r="O12"/>
      <c r="P12" s="67"/>
    </row>
    <row r="13" spans="1:16" ht="24" customHeight="1">
      <c r="D13" s="108"/>
      <c r="E13" s="108"/>
      <c r="F13" s="108"/>
      <c r="G13" s="108"/>
      <c r="H13" s="108"/>
      <c r="I13" s="108"/>
      <c r="J13" s="108"/>
      <c r="K13" s="108"/>
      <c r="L13" s="108"/>
      <c r="M13"/>
      <c r="N13"/>
      <c r="O13"/>
      <c r="P13" s="67"/>
    </row>
    <row r="14" spans="1:16" ht="24" customHeight="1">
      <c r="B14" s="133"/>
      <c r="C14" s="133"/>
      <c r="D14" s="388" t="s">
        <v>38</v>
      </c>
      <c r="E14" s="388"/>
      <c r="F14" s="388"/>
      <c r="G14" s="388"/>
      <c r="H14" s="388"/>
      <c r="I14" s="388"/>
      <c r="J14" s="388"/>
      <c r="K14" s="388"/>
      <c r="L14" s="388"/>
    </row>
    <row r="15" spans="1:16" ht="24" customHeight="1">
      <c r="B15" s="134"/>
      <c r="C15" s="134"/>
      <c r="D15" s="387" t="s">
        <v>539</v>
      </c>
      <c r="E15" s="387"/>
      <c r="F15" s="387"/>
      <c r="G15" s="387"/>
      <c r="H15" s="387"/>
      <c r="I15" s="387"/>
      <c r="J15" s="387"/>
      <c r="K15" s="387"/>
      <c r="L15" s="387"/>
    </row>
    <row r="16" spans="1:16" ht="24" customHeight="1">
      <c r="B16" s="109"/>
      <c r="C16" s="109"/>
      <c r="D16" s="378" t="s">
        <v>483</v>
      </c>
      <c r="E16" s="378"/>
      <c r="F16" s="378"/>
      <c r="G16" s="109"/>
      <c r="H16" s="109" t="s">
        <v>487</v>
      </c>
      <c r="I16" s="133"/>
      <c r="J16" s="109" t="s">
        <v>484</v>
      </c>
      <c r="K16" s="83"/>
      <c r="L16" s="109"/>
    </row>
    <row r="17" spans="1:13" ht="24" customHeight="1">
      <c r="B17" s="108"/>
      <c r="C17" s="108"/>
      <c r="D17" s="109" t="s">
        <v>480</v>
      </c>
      <c r="F17" s="138" t="s">
        <v>481</v>
      </c>
      <c r="H17" s="138" t="s">
        <v>486</v>
      </c>
      <c r="J17" s="138" t="s">
        <v>485</v>
      </c>
      <c r="L17" s="109" t="s">
        <v>45</v>
      </c>
    </row>
    <row r="18" spans="1:13" ht="24" customHeight="1">
      <c r="B18" s="108"/>
      <c r="C18" s="108"/>
      <c r="D18" s="111"/>
      <c r="F18" s="135" t="s">
        <v>482</v>
      </c>
      <c r="H18" s="135"/>
      <c r="J18" s="135"/>
      <c r="L18" s="111"/>
    </row>
    <row r="19" spans="1:13" ht="24" customHeight="1">
      <c r="A19" s="12" t="s">
        <v>398</v>
      </c>
      <c r="B19" s="83"/>
      <c r="C19" s="83"/>
      <c r="D19" s="83"/>
      <c r="E19" s="67"/>
      <c r="F19" s="83"/>
      <c r="G19" s="67"/>
      <c r="H19" s="83"/>
      <c r="I19" s="83"/>
      <c r="J19" s="83"/>
      <c r="K19" s="83"/>
      <c r="L19" s="83"/>
    </row>
    <row r="20" spans="1:13" ht="24" customHeight="1">
      <c r="A20" s="86" t="s">
        <v>366</v>
      </c>
      <c r="B20" s="83"/>
      <c r="C20" s="83"/>
      <c r="D20" s="178">
        <v>0</v>
      </c>
      <c r="E20" s="67"/>
      <c r="F20" s="178">
        <v>0</v>
      </c>
      <c r="G20" s="67"/>
      <c r="H20" s="178">
        <v>178782848.44</v>
      </c>
      <c r="I20" s="355"/>
      <c r="J20" s="178">
        <v>1222817.27</v>
      </c>
      <c r="K20" s="83"/>
      <c r="L20" s="178">
        <f>SUM(D20:J20)</f>
        <v>180005665.71000001</v>
      </c>
    </row>
    <row r="21" spans="1:13" ht="24" customHeight="1">
      <c r="A21" s="86" t="s">
        <v>1155</v>
      </c>
      <c r="B21" s="83"/>
      <c r="C21" s="83"/>
      <c r="D21" s="178"/>
      <c r="E21" s="67"/>
      <c r="F21" s="178"/>
      <c r="G21" s="67"/>
      <c r="H21" s="178"/>
      <c r="I21" s="355"/>
      <c r="J21" s="178"/>
    </row>
    <row r="22" spans="1:13" ht="24" customHeight="1">
      <c r="B22" s="175" t="s">
        <v>1156</v>
      </c>
      <c r="C22" s="83"/>
      <c r="D22" s="178">
        <v>0</v>
      </c>
      <c r="E22" s="67"/>
      <c r="F22" s="178">
        <v>0</v>
      </c>
      <c r="G22" s="67"/>
      <c r="H22" s="178">
        <v>0</v>
      </c>
      <c r="I22" s="355"/>
      <c r="J22" s="178">
        <v>1191893521.0699999</v>
      </c>
      <c r="K22" s="83"/>
      <c r="L22" s="178">
        <f>SUM(D22:J22)</f>
        <v>1191893521.0699999</v>
      </c>
    </row>
    <row r="23" spans="1:13" ht="24" customHeight="1">
      <c r="A23" s="86" t="s">
        <v>1200</v>
      </c>
      <c r="B23" s="175"/>
      <c r="C23" s="83"/>
      <c r="D23" s="178">
        <v>266000000</v>
      </c>
      <c r="E23" s="67"/>
      <c r="F23" s="178">
        <v>0</v>
      </c>
      <c r="G23" s="67"/>
      <c r="H23" s="178">
        <v>0</v>
      </c>
      <c r="I23" s="355"/>
      <c r="J23" s="178">
        <v>0</v>
      </c>
      <c r="K23" s="83"/>
      <c r="L23" s="178">
        <f>SUM(D23:J23)</f>
        <v>266000000</v>
      </c>
    </row>
    <row r="24" spans="1:13" ht="24" customHeight="1">
      <c r="A24" s="86" t="s">
        <v>407</v>
      </c>
      <c r="B24" s="175"/>
      <c r="C24" s="362"/>
      <c r="D24" s="178">
        <v>109938.14</v>
      </c>
      <c r="E24" s="67"/>
      <c r="F24" s="178">
        <v>0</v>
      </c>
      <c r="G24" s="67"/>
      <c r="H24" s="178">
        <v>0</v>
      </c>
      <c r="I24" s="362"/>
      <c r="J24" s="178">
        <v>0</v>
      </c>
      <c r="K24" s="362"/>
      <c r="L24" s="178">
        <f>SUM(D24:J24)</f>
        <v>109938.14</v>
      </c>
    </row>
    <row r="25" spans="1:13" ht="24" customHeight="1">
      <c r="A25" s="86" t="s">
        <v>394</v>
      </c>
      <c r="B25" s="83"/>
      <c r="C25" s="83"/>
      <c r="D25" s="178">
        <v>183138589.81999999</v>
      </c>
      <c r="E25" s="67"/>
      <c r="F25" s="178">
        <v>0</v>
      </c>
      <c r="G25" s="67"/>
      <c r="H25" s="178">
        <v>0</v>
      </c>
      <c r="I25" s="355"/>
      <c r="J25" s="178">
        <v>0</v>
      </c>
      <c r="K25" s="83"/>
      <c r="L25" s="178">
        <f>SUM(D25:J25)</f>
        <v>183138589.81999999</v>
      </c>
    </row>
    <row r="26" spans="1:13" ht="24" customHeight="1">
      <c r="A26" s="12" t="s">
        <v>399</v>
      </c>
      <c r="B26" s="67"/>
      <c r="C26" s="67"/>
      <c r="D26" s="83"/>
      <c r="E26" s="67"/>
      <c r="F26" s="83"/>
      <c r="G26" s="67"/>
      <c r="H26" s="83"/>
      <c r="I26" s="67"/>
      <c r="J26" s="83"/>
      <c r="K26" s="67"/>
      <c r="L26" s="183"/>
    </row>
    <row r="27" spans="1:13" ht="24" customHeight="1">
      <c r="A27" s="86" t="s">
        <v>401</v>
      </c>
      <c r="B27" s="67"/>
      <c r="C27" s="67"/>
      <c r="D27" s="181"/>
      <c r="E27" s="181"/>
      <c r="F27" s="181"/>
      <c r="G27" s="181"/>
      <c r="H27" s="181"/>
      <c r="I27" s="181"/>
      <c r="J27" s="181"/>
      <c r="K27" s="181"/>
      <c r="L27" s="181"/>
    </row>
    <row r="28" spans="1:13" ht="24" customHeight="1">
      <c r="A28" s="67" t="s">
        <v>545</v>
      </c>
      <c r="B28" s="67"/>
      <c r="C28" s="67"/>
      <c r="D28" s="178">
        <v>0</v>
      </c>
      <c r="E28" s="67"/>
      <c r="F28" s="178">
        <v>0</v>
      </c>
      <c r="G28" s="67"/>
      <c r="H28" s="178">
        <v>594155641.58000004</v>
      </c>
      <c r="I28" s="67"/>
      <c r="J28" s="178">
        <v>0</v>
      </c>
      <c r="K28" s="67"/>
      <c r="L28" s="178">
        <f t="shared" ref="L28" si="0">SUM(D28:J28)</f>
        <v>594155641.58000004</v>
      </c>
      <c r="M28" s="86" t="s">
        <v>546</v>
      </c>
    </row>
    <row r="29" spans="1:13" ht="24" customHeight="1">
      <c r="A29" s="86" t="s">
        <v>1157</v>
      </c>
      <c r="B29" s="67"/>
      <c r="C29" s="67"/>
      <c r="D29" s="178"/>
      <c r="E29" s="67"/>
      <c r="F29" s="178"/>
      <c r="G29" s="67"/>
      <c r="H29" s="178"/>
      <c r="I29" s="67"/>
      <c r="J29" s="178"/>
    </row>
    <row r="30" spans="1:13" ht="24" customHeight="1">
      <c r="B30" s="175" t="s">
        <v>1158</v>
      </c>
      <c r="C30" s="67"/>
      <c r="D30" s="178">
        <v>0</v>
      </c>
      <c r="E30" s="67"/>
      <c r="F30" s="178">
        <v>0</v>
      </c>
      <c r="G30" s="67"/>
      <c r="H30" s="178">
        <v>0</v>
      </c>
      <c r="I30" s="67"/>
      <c r="J30" s="178">
        <v>986384101.35000002</v>
      </c>
      <c r="K30" s="67"/>
      <c r="L30" s="178">
        <f t="shared" ref="L30:L36" si="1">SUM(D30:J30)</f>
        <v>986384101.35000002</v>
      </c>
    </row>
    <row r="31" spans="1:13" ht="24" customHeight="1">
      <c r="A31" s="67" t="s">
        <v>792</v>
      </c>
      <c r="B31" s="67"/>
      <c r="C31" s="67"/>
      <c r="D31" s="178">
        <v>96631819.689999998</v>
      </c>
      <c r="E31" s="67"/>
      <c r="F31" s="178">
        <v>0</v>
      </c>
      <c r="G31" s="67"/>
      <c r="H31" s="178">
        <v>0</v>
      </c>
      <c r="I31" s="355"/>
      <c r="J31" s="178">
        <v>0</v>
      </c>
      <c r="K31" s="67"/>
      <c r="L31" s="178">
        <f t="shared" si="1"/>
        <v>96631819.689999998</v>
      </c>
    </row>
    <row r="32" spans="1:13" ht="24" customHeight="1">
      <c r="A32" s="67" t="s">
        <v>477</v>
      </c>
      <c r="B32" s="67"/>
      <c r="C32" s="67"/>
      <c r="D32" s="178">
        <v>50918048.880000003</v>
      </c>
      <c r="E32" s="67"/>
      <c r="F32" s="178">
        <v>0</v>
      </c>
      <c r="G32" s="67"/>
      <c r="H32" s="178">
        <v>0</v>
      </c>
      <c r="I32" s="355"/>
      <c r="J32" s="178">
        <v>0</v>
      </c>
      <c r="K32" s="67"/>
      <c r="L32" s="178">
        <f t="shared" si="1"/>
        <v>50918048.880000003</v>
      </c>
    </row>
    <row r="33" spans="1:16" ht="24" customHeight="1">
      <c r="A33" s="67" t="s">
        <v>604</v>
      </c>
      <c r="B33" s="67"/>
      <c r="C33" s="67"/>
      <c r="D33" s="178">
        <v>20000000</v>
      </c>
      <c r="E33" s="67"/>
      <c r="F33" s="178">
        <v>0</v>
      </c>
      <c r="G33" s="67"/>
      <c r="H33" s="178">
        <v>0</v>
      </c>
      <c r="I33" s="355"/>
      <c r="J33" s="178">
        <v>0</v>
      </c>
      <c r="K33" s="67"/>
      <c r="L33" s="178">
        <f t="shared" si="1"/>
        <v>20000000</v>
      </c>
    </row>
    <row r="34" spans="1:16" ht="24" customHeight="1">
      <c r="A34" s="86" t="s">
        <v>405</v>
      </c>
      <c r="C34" s="67"/>
      <c r="D34" s="178">
        <v>0</v>
      </c>
      <c r="E34" s="67"/>
      <c r="F34" s="178">
        <v>0</v>
      </c>
      <c r="G34" s="67"/>
      <c r="H34" s="178">
        <v>3566102355.1700001</v>
      </c>
      <c r="I34" s="67"/>
      <c r="J34" s="178">
        <v>0</v>
      </c>
      <c r="K34" s="67"/>
      <c r="L34" s="178">
        <f t="shared" si="1"/>
        <v>3566102355.1700001</v>
      </c>
    </row>
    <row r="35" spans="1:16" ht="24" customHeight="1">
      <c r="A35" s="86" t="s">
        <v>406</v>
      </c>
      <c r="C35" s="67"/>
      <c r="D35" s="178">
        <v>27796787</v>
      </c>
      <c r="E35" s="67"/>
      <c r="F35" s="178">
        <v>62780643.289999999</v>
      </c>
      <c r="G35" s="355"/>
      <c r="H35" s="178">
        <v>0</v>
      </c>
      <c r="I35" s="355"/>
      <c r="J35" s="178">
        <v>0</v>
      </c>
      <c r="K35" s="83"/>
      <c r="L35" s="178">
        <f t="shared" si="1"/>
        <v>90577430.289999992</v>
      </c>
    </row>
    <row r="36" spans="1:16" ht="24" customHeight="1">
      <c r="A36" s="86" t="s">
        <v>829</v>
      </c>
      <c r="C36" s="67"/>
      <c r="D36" s="179">
        <v>0</v>
      </c>
      <c r="E36" s="67"/>
      <c r="F36" s="178">
        <v>2017618843.1700001</v>
      </c>
      <c r="G36" s="355"/>
      <c r="H36" s="178">
        <v>0</v>
      </c>
      <c r="I36" s="355"/>
      <c r="J36" s="178">
        <v>0</v>
      </c>
      <c r="K36" s="83"/>
      <c r="L36" s="178">
        <f t="shared" si="1"/>
        <v>2017618843.1700001</v>
      </c>
    </row>
    <row r="37" spans="1:16" ht="24" customHeight="1">
      <c r="C37" s="67"/>
      <c r="D37" s="179"/>
      <c r="E37" s="67"/>
      <c r="F37" s="179"/>
      <c r="G37" s="83"/>
      <c r="H37" s="179"/>
      <c r="I37" s="83"/>
      <c r="J37" s="179"/>
      <c r="K37" s="83"/>
      <c r="L37" s="178"/>
    </row>
    <row r="38" spans="1:16" ht="24" customHeight="1">
      <c r="C38" s="67"/>
      <c r="D38" s="178"/>
      <c r="E38" s="67"/>
      <c r="F38" s="178"/>
      <c r="G38" s="83"/>
      <c r="H38" s="178"/>
      <c r="I38" s="83"/>
      <c r="J38" s="178"/>
      <c r="K38" s="83"/>
      <c r="L38" s="178"/>
      <c r="M38" s="67"/>
      <c r="N38" s="67"/>
      <c r="O38" s="67"/>
      <c r="P38" s="67"/>
    </row>
    <row r="39" spans="1:16" ht="24" customHeight="1">
      <c r="A39" s="370" t="str">
        <f>+'P51-52'!A77:AB77</f>
        <v>(Sign) ……………………………………...........…………………………………. Authorized Director</v>
      </c>
      <c r="B39" s="370"/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67"/>
      <c r="N39" s="67"/>
      <c r="O39" s="67"/>
      <c r="P39" s="67"/>
    </row>
    <row r="40" spans="1:16" ht="24" customHeight="1">
      <c r="A40" s="98"/>
      <c r="B40" s="386" t="s">
        <v>743</v>
      </c>
      <c r="C40" s="386"/>
      <c r="D40" s="386"/>
      <c r="E40" s="386"/>
      <c r="F40" s="386"/>
      <c r="G40" s="386"/>
      <c r="H40" s="386"/>
      <c r="I40" s="386"/>
      <c r="J40" s="386"/>
      <c r="K40" s="108"/>
      <c r="L40" s="61"/>
      <c r="M40" s="67"/>
      <c r="N40" s="67"/>
      <c r="O40" s="67"/>
      <c r="P40" s="67"/>
    </row>
    <row r="41" spans="1:16" ht="26.1" customHeight="1">
      <c r="A41" s="370" t="s">
        <v>1283</v>
      </c>
      <c r="B41" s="370"/>
      <c r="C41" s="370"/>
      <c r="D41" s="370"/>
      <c r="E41" s="370"/>
      <c r="F41" s="370"/>
      <c r="G41" s="370"/>
      <c r="H41" s="370"/>
      <c r="I41" s="370"/>
      <c r="J41" s="370"/>
      <c r="K41" s="370"/>
      <c r="L41" s="370"/>
      <c r="M41" s="67"/>
      <c r="N41" s="67"/>
      <c r="O41" s="67"/>
      <c r="P41" s="67"/>
    </row>
    <row r="42" spans="1:16" ht="26.1" customHeight="1">
      <c r="A42" s="109"/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67"/>
      <c r="N42" s="67"/>
      <c r="O42" s="67"/>
      <c r="P42" s="67"/>
    </row>
    <row r="43" spans="1:16" ht="26.1" customHeight="1">
      <c r="B43" s="133"/>
      <c r="C43" s="133"/>
      <c r="D43" s="388" t="s">
        <v>38</v>
      </c>
      <c r="E43" s="388"/>
      <c r="F43" s="388"/>
      <c r="G43" s="388"/>
      <c r="H43" s="388"/>
      <c r="I43" s="388"/>
      <c r="J43" s="388"/>
      <c r="K43" s="388"/>
      <c r="L43" s="388"/>
    </row>
    <row r="44" spans="1:16" ht="26.1" customHeight="1">
      <c r="B44" s="134"/>
      <c r="C44" s="134"/>
      <c r="D44" s="387" t="s">
        <v>40</v>
      </c>
      <c r="E44" s="387"/>
      <c r="F44" s="387"/>
      <c r="G44" s="387"/>
      <c r="H44" s="387"/>
      <c r="I44" s="387"/>
      <c r="J44" s="387"/>
      <c r="K44" s="387"/>
      <c r="L44" s="387"/>
    </row>
    <row r="45" spans="1:16" ht="26.1" customHeight="1">
      <c r="B45" s="109"/>
      <c r="C45" s="109"/>
      <c r="D45" s="378" t="s">
        <v>483</v>
      </c>
      <c r="E45" s="378"/>
      <c r="F45" s="378"/>
      <c r="G45" s="109"/>
      <c r="H45" s="109" t="s">
        <v>487</v>
      </c>
      <c r="I45" s="133"/>
      <c r="J45" s="109" t="s">
        <v>484</v>
      </c>
      <c r="K45" s="83"/>
      <c r="L45" s="109"/>
    </row>
    <row r="46" spans="1:16" ht="26.1" customHeight="1">
      <c r="B46" s="108"/>
      <c r="C46" s="108"/>
      <c r="D46" s="109" t="s">
        <v>480</v>
      </c>
      <c r="F46" s="138" t="s">
        <v>481</v>
      </c>
      <c r="H46" s="138" t="s">
        <v>486</v>
      </c>
      <c r="J46" s="138" t="s">
        <v>485</v>
      </c>
      <c r="L46" s="109" t="s">
        <v>45</v>
      </c>
    </row>
    <row r="47" spans="1:16" ht="26.1" customHeight="1">
      <c r="B47" s="108"/>
      <c r="C47" s="108"/>
      <c r="D47" s="111"/>
      <c r="F47" s="135" t="s">
        <v>482</v>
      </c>
      <c r="H47" s="135"/>
      <c r="J47" s="135"/>
      <c r="L47" s="111"/>
    </row>
    <row r="48" spans="1:16" ht="26.1" customHeight="1">
      <c r="A48" s="12" t="s">
        <v>398</v>
      </c>
      <c r="B48" s="83"/>
      <c r="C48" s="83"/>
      <c r="D48" s="83"/>
      <c r="E48" s="67"/>
      <c r="F48" s="83"/>
      <c r="G48" s="67"/>
      <c r="H48" s="83"/>
      <c r="I48" s="83"/>
      <c r="J48" s="83"/>
      <c r="K48" s="83"/>
      <c r="L48" s="83"/>
    </row>
    <row r="49" spans="1:16" ht="26.1" customHeight="1">
      <c r="A49" s="86" t="s">
        <v>366</v>
      </c>
      <c r="B49" s="83"/>
      <c r="C49" s="83"/>
      <c r="D49" s="178">
        <v>0</v>
      </c>
      <c r="E49" s="67"/>
      <c r="F49" s="178">
        <v>0</v>
      </c>
      <c r="G49" s="67"/>
      <c r="H49" s="178">
        <v>273800.52</v>
      </c>
      <c r="I49" s="327"/>
      <c r="J49" s="178">
        <v>885565.03</v>
      </c>
      <c r="K49" s="233"/>
      <c r="L49" s="178">
        <f>SUM(D49:J49)</f>
        <v>1159365.55</v>
      </c>
    </row>
    <row r="50" spans="1:16" ht="26.1" customHeight="1">
      <c r="A50" s="86" t="s">
        <v>1155</v>
      </c>
      <c r="B50" s="83"/>
      <c r="C50" s="83"/>
      <c r="K50" s="233"/>
      <c r="L50" s="178"/>
    </row>
    <row r="51" spans="1:16" ht="26.1" customHeight="1">
      <c r="B51" s="175" t="s">
        <v>1156</v>
      </c>
      <c r="C51" s="83"/>
      <c r="D51" s="178">
        <v>0</v>
      </c>
      <c r="E51" s="67"/>
      <c r="F51" s="178">
        <v>0</v>
      </c>
      <c r="G51" s="67"/>
      <c r="H51" s="178">
        <v>0</v>
      </c>
      <c r="I51" s="327"/>
      <c r="J51" s="178">
        <v>685087682.87</v>
      </c>
      <c r="K51" s="233"/>
      <c r="L51" s="178">
        <f>SUM(D51:J51)</f>
        <v>685087682.87</v>
      </c>
    </row>
    <row r="52" spans="1:16" ht="26.1" customHeight="1">
      <c r="A52" s="67" t="s">
        <v>796</v>
      </c>
      <c r="B52" s="83"/>
      <c r="C52" s="83"/>
      <c r="D52" s="178">
        <v>241590100</v>
      </c>
      <c r="E52" s="67"/>
      <c r="F52" s="178">
        <v>0</v>
      </c>
      <c r="G52" s="67"/>
      <c r="H52" s="178">
        <v>0</v>
      </c>
      <c r="I52" s="327"/>
      <c r="J52" s="178">
        <v>0</v>
      </c>
      <c r="K52" s="84"/>
      <c r="L52" s="178">
        <f t="shared" ref="L52:L54" si="2">SUM(D52:J52)</f>
        <v>241590100</v>
      </c>
    </row>
    <row r="53" spans="1:16" ht="26.1" customHeight="1">
      <c r="A53" s="86" t="s">
        <v>407</v>
      </c>
      <c r="B53" s="362"/>
      <c r="C53" s="362"/>
      <c r="D53" s="178">
        <v>71553.990000000005</v>
      </c>
      <c r="E53" s="67"/>
      <c r="F53" s="178">
        <v>0</v>
      </c>
      <c r="G53" s="67"/>
      <c r="H53" s="178">
        <v>0</v>
      </c>
      <c r="I53" s="362"/>
      <c r="J53" s="178">
        <v>0</v>
      </c>
      <c r="K53" s="84"/>
      <c r="L53" s="178">
        <f t="shared" ref="L53" si="3">SUM(D53:J53)</f>
        <v>71553.990000000005</v>
      </c>
    </row>
    <row r="54" spans="1:16" ht="26.1" customHeight="1">
      <c r="A54" s="86" t="s">
        <v>394</v>
      </c>
      <c r="B54" s="83"/>
      <c r="C54" s="83"/>
      <c r="D54" s="178">
        <v>35746788.340000004</v>
      </c>
      <c r="E54" s="67"/>
      <c r="F54" s="178">
        <v>0</v>
      </c>
      <c r="G54" s="67"/>
      <c r="H54" s="178">
        <v>0</v>
      </c>
      <c r="I54" s="327"/>
      <c r="J54" s="178">
        <v>0</v>
      </c>
      <c r="K54" s="83"/>
      <c r="L54" s="178">
        <f t="shared" si="2"/>
        <v>35746788.340000004</v>
      </c>
    </row>
    <row r="55" spans="1:16" ht="26.1" customHeight="1">
      <c r="A55" s="12" t="s">
        <v>399</v>
      </c>
      <c r="B55" s="67"/>
      <c r="C55" s="67"/>
      <c r="D55" s="83"/>
      <c r="E55" s="67"/>
      <c r="F55" s="83"/>
      <c r="G55" s="67"/>
      <c r="H55" s="83"/>
      <c r="I55" s="67"/>
      <c r="J55" s="83"/>
      <c r="K55" s="67"/>
      <c r="L55" s="183"/>
    </row>
    <row r="56" spans="1:16" ht="26.1" customHeight="1">
      <c r="A56" s="86" t="s">
        <v>401</v>
      </c>
      <c r="B56" s="67"/>
      <c r="C56" s="67"/>
      <c r="D56" s="181"/>
      <c r="E56" s="181"/>
      <c r="F56" s="181"/>
      <c r="G56" s="181"/>
      <c r="H56" s="181"/>
      <c r="I56" s="181"/>
      <c r="J56" s="181"/>
      <c r="K56" s="181"/>
      <c r="L56" s="181"/>
      <c r="M56" s="61"/>
      <c r="N56"/>
      <c r="O56"/>
    </row>
    <row r="57" spans="1:16" ht="26.1" customHeight="1">
      <c r="A57" s="67" t="s">
        <v>545</v>
      </c>
      <c r="B57" s="67"/>
      <c r="C57" s="67"/>
      <c r="D57" s="178">
        <v>0</v>
      </c>
      <c r="E57" s="67"/>
      <c r="F57" s="178">
        <v>0</v>
      </c>
      <c r="G57" s="67"/>
      <c r="H57" s="178">
        <v>589475443.23000002</v>
      </c>
      <c r="I57" s="67"/>
      <c r="J57" s="178">
        <v>0</v>
      </c>
      <c r="K57" s="181"/>
      <c r="L57" s="178">
        <f t="shared" ref="L57" si="4">SUM(D57:J57)</f>
        <v>589475443.23000002</v>
      </c>
      <c r="M57" s="61"/>
      <c r="N57"/>
      <c r="O57"/>
    </row>
    <row r="58" spans="1:16" ht="26.1" customHeight="1">
      <c r="A58" s="86" t="s">
        <v>1157</v>
      </c>
      <c r="B58" s="67"/>
      <c r="C58" s="67"/>
      <c r="D58" s="178"/>
      <c r="E58" s="67"/>
      <c r="F58" s="178"/>
      <c r="G58" s="67"/>
      <c r="H58" s="178"/>
      <c r="I58" s="67"/>
      <c r="J58" s="178"/>
      <c r="M58" s="61"/>
      <c r="N58"/>
      <c r="O58"/>
    </row>
    <row r="59" spans="1:16" ht="26.1" customHeight="1">
      <c r="B59" s="175" t="s">
        <v>1158</v>
      </c>
      <c r="C59" s="67"/>
      <c r="D59" s="178">
        <v>0</v>
      </c>
      <c r="E59" s="67"/>
      <c r="F59" s="178">
        <v>0</v>
      </c>
      <c r="G59" s="67"/>
      <c r="H59" s="178">
        <v>0</v>
      </c>
      <c r="I59" s="67"/>
      <c r="J59" s="178">
        <v>732050491.37</v>
      </c>
      <c r="K59" s="181"/>
      <c r="L59" s="178">
        <f>SUM(D59:J59)</f>
        <v>732050491.37</v>
      </c>
      <c r="M59" s="61"/>
      <c r="N59"/>
      <c r="O59"/>
    </row>
    <row r="60" spans="1:16" ht="26.1" customHeight="1">
      <c r="A60" s="67" t="s">
        <v>792</v>
      </c>
      <c r="B60" s="67"/>
      <c r="C60" s="67"/>
      <c r="D60" s="178">
        <v>96631819.689999998</v>
      </c>
      <c r="E60" s="67"/>
      <c r="F60" s="178">
        <v>0</v>
      </c>
      <c r="G60" s="67"/>
      <c r="H60" s="178">
        <v>0</v>
      </c>
      <c r="I60" s="327"/>
      <c r="J60" s="178">
        <v>0</v>
      </c>
      <c r="K60" s="67"/>
      <c r="L60" s="178">
        <f t="shared" ref="L60:L65" si="5">SUM(D60:J60)</f>
        <v>96631819.689999998</v>
      </c>
      <c r="M60" s="61"/>
      <c r="N60"/>
      <c r="O60"/>
      <c r="P60" s="67"/>
    </row>
    <row r="61" spans="1:16" ht="26.1" customHeight="1">
      <c r="A61" s="67" t="s">
        <v>477</v>
      </c>
      <c r="B61" s="67"/>
      <c r="C61" s="67"/>
      <c r="D61" s="178">
        <v>124600000</v>
      </c>
      <c r="E61" s="67"/>
      <c r="F61" s="178">
        <v>0</v>
      </c>
      <c r="G61" s="67"/>
      <c r="H61" s="178">
        <v>0</v>
      </c>
      <c r="I61" s="327"/>
      <c r="J61" s="178">
        <v>0</v>
      </c>
      <c r="K61" s="84"/>
      <c r="L61" s="178">
        <f t="shared" si="5"/>
        <v>124600000</v>
      </c>
      <c r="M61" s="61"/>
      <c r="N61"/>
      <c r="O61"/>
      <c r="P61" s="67"/>
    </row>
    <row r="62" spans="1:16" ht="26.1" customHeight="1">
      <c r="A62" s="67" t="s">
        <v>604</v>
      </c>
      <c r="B62" s="67"/>
      <c r="C62" s="67"/>
      <c r="D62" s="178">
        <v>20000000</v>
      </c>
      <c r="E62" s="67"/>
      <c r="F62" s="178">
        <v>0</v>
      </c>
      <c r="G62" s="67"/>
      <c r="H62" s="178">
        <v>0</v>
      </c>
      <c r="I62" s="327"/>
      <c r="J62" s="178">
        <v>0</v>
      </c>
      <c r="K62" s="67"/>
      <c r="L62" s="178">
        <f t="shared" si="5"/>
        <v>20000000</v>
      </c>
      <c r="M62" s="67"/>
      <c r="N62"/>
      <c r="O62"/>
      <c r="P62" s="67"/>
    </row>
    <row r="63" spans="1:16" ht="26.1" customHeight="1">
      <c r="A63" s="86" t="s">
        <v>405</v>
      </c>
      <c r="C63" s="67"/>
      <c r="D63" s="178">
        <v>0</v>
      </c>
      <c r="E63" s="67"/>
      <c r="F63" s="178">
        <v>0</v>
      </c>
      <c r="G63" s="67"/>
      <c r="H63" s="178">
        <v>116792331.20999999</v>
      </c>
      <c r="I63" s="67"/>
      <c r="J63" s="178">
        <v>0</v>
      </c>
      <c r="K63" s="83"/>
      <c r="L63" s="178">
        <f t="shared" si="5"/>
        <v>116792331.20999999</v>
      </c>
      <c r="M63" s="61"/>
      <c r="N63"/>
      <c r="O63"/>
      <c r="P63" s="67"/>
    </row>
    <row r="64" spans="1:16" ht="26.1" customHeight="1">
      <c r="A64" s="86" t="s">
        <v>406</v>
      </c>
      <c r="C64" s="67"/>
      <c r="D64" s="178">
        <v>9646286.4700000007</v>
      </c>
      <c r="E64" s="67"/>
      <c r="F64" s="178">
        <v>23520027.370000001</v>
      </c>
      <c r="G64" s="327"/>
      <c r="H64" s="178">
        <v>0</v>
      </c>
      <c r="I64" s="327"/>
      <c r="J64" s="178">
        <v>0</v>
      </c>
      <c r="K64" s="67"/>
      <c r="L64" s="178">
        <f t="shared" si="5"/>
        <v>33166313.840000004</v>
      </c>
      <c r="M64" s="61"/>
      <c r="N64"/>
      <c r="O64"/>
      <c r="P64" s="67"/>
    </row>
    <row r="65" spans="1:16" ht="26.1" customHeight="1">
      <c r="A65" s="86" t="s">
        <v>829</v>
      </c>
      <c r="C65" s="67"/>
      <c r="D65" s="179">
        <v>0</v>
      </c>
      <c r="E65" s="67"/>
      <c r="F65" s="178">
        <v>525515686.23000002</v>
      </c>
      <c r="G65" s="327"/>
      <c r="H65" s="178">
        <v>0</v>
      </c>
      <c r="I65" s="327"/>
      <c r="J65" s="178">
        <v>0</v>
      </c>
      <c r="K65" s="83"/>
      <c r="L65" s="178">
        <f t="shared" si="5"/>
        <v>525515686.23000002</v>
      </c>
      <c r="M65" s="61"/>
      <c r="N65"/>
      <c r="O65"/>
      <c r="P65" s="67"/>
    </row>
    <row r="66" spans="1:16" ht="26.1" customHeight="1">
      <c r="C66" s="67"/>
      <c r="D66" s="178"/>
      <c r="E66" s="84"/>
      <c r="F66" s="178"/>
      <c r="G66" s="233"/>
      <c r="H66" s="178"/>
      <c r="I66" s="233"/>
      <c r="J66" s="178"/>
      <c r="K66" s="83"/>
      <c r="L66" s="178"/>
      <c r="M66" s="61"/>
      <c r="N66"/>
      <c r="O66"/>
      <c r="P66" s="67"/>
    </row>
    <row r="67" spans="1:16" ht="26.1" customHeight="1">
      <c r="A67" s="98"/>
      <c r="B67" s="51"/>
      <c r="C67" s="67"/>
      <c r="D67" s="178"/>
      <c r="E67" s="84"/>
      <c r="F67" s="178"/>
      <c r="G67" s="233"/>
      <c r="H67" s="178"/>
      <c r="I67" s="233"/>
      <c r="J67" s="178"/>
      <c r="K67" s="83"/>
      <c r="L67" s="178"/>
      <c r="M67" s="61"/>
      <c r="N67"/>
      <c r="O67"/>
      <c r="P67" s="67"/>
    </row>
    <row r="68" spans="1:16" ht="26.1" customHeight="1">
      <c r="A68" s="98"/>
      <c r="B68" s="51"/>
      <c r="C68" s="67"/>
      <c r="D68" s="178"/>
      <c r="E68" s="84"/>
      <c r="F68" s="178"/>
      <c r="G68" s="233"/>
      <c r="H68" s="178"/>
      <c r="I68" s="233"/>
      <c r="J68" s="178"/>
      <c r="K68" s="83"/>
      <c r="L68" s="178"/>
      <c r="M68" s="61"/>
      <c r="N68"/>
      <c r="O68"/>
      <c r="P68" s="67"/>
    </row>
    <row r="69" spans="1:16" ht="26.1" customHeight="1">
      <c r="A69" s="51"/>
      <c r="B69" s="51"/>
      <c r="C69" s="67"/>
      <c r="D69" s="178"/>
      <c r="E69" s="84"/>
      <c r="F69" s="178"/>
      <c r="G69" s="233"/>
      <c r="H69" s="178"/>
      <c r="I69" s="233"/>
      <c r="J69" s="178"/>
      <c r="K69" s="83"/>
      <c r="L69" s="178"/>
      <c r="M69" s="61"/>
      <c r="N69"/>
      <c r="O69"/>
      <c r="P69" s="67"/>
    </row>
    <row r="70" spans="1:16" ht="26.1" customHeight="1">
      <c r="A70" s="51"/>
      <c r="B70" s="51"/>
      <c r="C70" s="67"/>
      <c r="D70" s="178"/>
      <c r="E70" s="84"/>
      <c r="F70" s="178"/>
      <c r="G70" s="233"/>
      <c r="H70" s="178"/>
      <c r="I70" s="233"/>
      <c r="J70" s="178"/>
      <c r="K70" s="83"/>
      <c r="L70" s="178"/>
      <c r="M70" s="61"/>
      <c r="N70"/>
      <c r="O70"/>
      <c r="P70" s="67"/>
    </row>
    <row r="71" spans="1:16" ht="26.1" customHeight="1">
      <c r="C71" s="67"/>
      <c r="D71" s="178"/>
      <c r="E71" s="84"/>
      <c r="F71" s="178"/>
      <c r="G71" s="233"/>
      <c r="H71" s="178"/>
      <c r="I71" s="233"/>
      <c r="J71" s="178"/>
      <c r="K71" s="83"/>
      <c r="L71" s="178"/>
      <c r="M71" s="61"/>
      <c r="N71"/>
      <c r="O71"/>
      <c r="P71" s="67"/>
    </row>
    <row r="72" spans="1:16" ht="26.1" customHeight="1">
      <c r="C72" s="67"/>
      <c r="D72" s="178"/>
      <c r="E72" s="84"/>
      <c r="F72" s="178"/>
      <c r="G72" s="233"/>
      <c r="H72" s="178"/>
      <c r="I72" s="233"/>
      <c r="J72" s="178"/>
      <c r="K72" s="83"/>
      <c r="L72" s="178"/>
      <c r="M72" s="61"/>
      <c r="N72"/>
      <c r="O72"/>
      <c r="P72" s="67"/>
    </row>
    <row r="73" spans="1:16" ht="26.1" customHeight="1">
      <c r="C73" s="83"/>
      <c r="D73" s="178"/>
      <c r="E73" s="84"/>
      <c r="F73" s="178"/>
      <c r="G73" s="84"/>
      <c r="H73" s="178"/>
      <c r="I73" s="233"/>
      <c r="J73" s="178"/>
      <c r="K73" s="83"/>
      <c r="L73" s="178"/>
      <c r="M73" s="61"/>
      <c r="N73"/>
      <c r="O73"/>
      <c r="P73" s="67"/>
    </row>
    <row r="74" spans="1:16" ht="26.1" customHeight="1">
      <c r="C74" s="83"/>
      <c r="D74" s="178"/>
      <c r="E74" s="67"/>
      <c r="F74" s="178"/>
      <c r="G74" s="67"/>
      <c r="H74" s="178"/>
      <c r="I74" s="83"/>
      <c r="J74" s="178"/>
      <c r="K74" s="83"/>
      <c r="L74" s="178"/>
      <c r="M74" s="61"/>
      <c r="N74"/>
      <c r="O74"/>
      <c r="P74" s="67"/>
    </row>
    <row r="75" spans="1:16" ht="26.1" customHeight="1">
      <c r="A75" s="370" t="str">
        <f>+A39</f>
        <v>(Sign) ……………………………………...........…………………………………. Authorized Director</v>
      </c>
      <c r="B75" s="370"/>
      <c r="C75" s="370"/>
      <c r="D75" s="370"/>
      <c r="E75" s="370"/>
      <c r="F75" s="370"/>
      <c r="G75" s="370"/>
      <c r="H75" s="370"/>
      <c r="I75" s="370"/>
      <c r="J75" s="370"/>
      <c r="K75" s="370"/>
      <c r="L75" s="370"/>
      <c r="M75" s="61"/>
      <c r="N75"/>
      <c r="O75"/>
      <c r="P75" s="67"/>
    </row>
    <row r="76" spans="1:16" ht="26.1" customHeight="1">
      <c r="A76" s="98"/>
      <c r="B76" s="386" t="s">
        <v>743</v>
      </c>
      <c r="C76" s="386"/>
      <c r="D76" s="386"/>
      <c r="E76" s="386"/>
      <c r="F76" s="386"/>
      <c r="G76" s="386"/>
      <c r="H76" s="386"/>
      <c r="I76" s="386"/>
      <c r="J76" s="386"/>
      <c r="K76" s="108"/>
      <c r="L76" s="61"/>
      <c r="M76" s="61"/>
      <c r="N76"/>
      <c r="O76"/>
      <c r="P76" s="67"/>
    </row>
  </sheetData>
  <mergeCells count="12">
    <mergeCell ref="A75:L75"/>
    <mergeCell ref="B76:J76"/>
    <mergeCell ref="A1:L1"/>
    <mergeCell ref="D44:L44"/>
    <mergeCell ref="D45:F45"/>
    <mergeCell ref="D14:L14"/>
    <mergeCell ref="D15:L15"/>
    <mergeCell ref="D16:F16"/>
    <mergeCell ref="D43:L43"/>
    <mergeCell ref="A41:L41"/>
    <mergeCell ref="A39:L39"/>
    <mergeCell ref="B40:J40"/>
  </mergeCells>
  <pageMargins left="0.78740157480314965" right="0.19685039370078741" top="0.59055118110236227" bottom="0.39370078740157483" header="0.39370078740157483" footer="0.19685039370078741"/>
  <pageSetup paperSize="9" scale="80" orientation="portrait" r:id="rId1"/>
  <headerFooter scaleWithDoc="0">
    <oddHeader>&amp;L&amp;"Angsana New,Regular"&amp;12THAI POLYCONS PUBLIC COMPANY LIMITED</oddHeader>
  </headerFooter>
  <rowBreaks count="1" manualBreakCount="1">
    <brk id="4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P81"/>
  <sheetViews>
    <sheetView showGridLines="0" topLeftCell="A82" zoomScaleNormal="100" zoomScaleSheetLayoutView="100" workbookViewId="0">
      <selection activeCell="R55" sqref="R55"/>
    </sheetView>
  </sheetViews>
  <sheetFormatPr defaultColWidth="9" defaultRowHeight="27" customHeight="1"/>
  <cols>
    <col min="1" max="1" width="8.69921875" style="86" customWidth="1"/>
    <col min="2" max="2" width="26" style="86" customWidth="1"/>
    <col min="3" max="3" width="0.5" style="86" customWidth="1"/>
    <col min="4" max="4" width="14.09765625" style="86" customWidth="1"/>
    <col min="5" max="5" width="0.5" style="86" customWidth="1"/>
    <col min="6" max="6" width="14.09765625" style="86" customWidth="1"/>
    <col min="7" max="7" width="0.5" style="86" customWidth="1"/>
    <col min="8" max="8" width="14.09765625" style="86" customWidth="1"/>
    <col min="9" max="9" width="0.5" style="86" customWidth="1"/>
    <col min="10" max="10" width="14.09765625" style="86" customWidth="1"/>
    <col min="11" max="11" width="0.5" style="86" customWidth="1"/>
    <col min="12" max="12" width="14.09765625" style="86" customWidth="1"/>
    <col min="13" max="14" width="15.69921875" style="86" customWidth="1"/>
    <col min="15" max="15" width="8.59765625" style="86" customWidth="1"/>
    <col min="16" max="16384" width="9" style="86"/>
  </cols>
  <sheetData>
    <row r="1" spans="1:16" ht="23.4" customHeight="1">
      <c r="A1" s="370" t="s">
        <v>1284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</row>
    <row r="2" spans="1:16" ht="23.4" customHeight="1">
      <c r="D2" s="108"/>
      <c r="E2" s="67"/>
      <c r="F2" s="108"/>
      <c r="G2" s="67"/>
      <c r="H2" s="108"/>
      <c r="I2" s="67"/>
      <c r="J2" s="108"/>
      <c r="K2" s="67"/>
      <c r="L2" s="108"/>
    </row>
    <row r="3" spans="1:16" ht="23.4" customHeight="1">
      <c r="A3" s="86" t="s">
        <v>1078</v>
      </c>
      <c r="D3" s="108"/>
      <c r="E3" s="67"/>
      <c r="F3" s="108"/>
      <c r="G3" s="67"/>
      <c r="H3" s="108"/>
      <c r="I3" s="67"/>
      <c r="J3" s="108"/>
      <c r="K3" s="67"/>
      <c r="L3" s="108"/>
    </row>
    <row r="4" spans="1:16" ht="23.4" customHeight="1">
      <c r="A4" s="86" t="s">
        <v>1262</v>
      </c>
    </row>
    <row r="5" spans="1:16" ht="9.9" customHeight="1">
      <c r="F5" s="108"/>
      <c r="G5" s="108"/>
      <c r="H5" s="108"/>
      <c r="I5" s="108"/>
      <c r="J5" s="108"/>
      <c r="K5" s="108"/>
      <c r="L5" s="108"/>
    </row>
    <row r="6" spans="1:16" ht="23.4" customHeight="1">
      <c r="D6" s="373" t="s">
        <v>367</v>
      </c>
      <c r="E6" s="373"/>
      <c r="F6" s="373"/>
      <c r="G6" s="373"/>
      <c r="H6" s="373"/>
      <c r="I6" s="373"/>
      <c r="J6" s="373"/>
      <c r="K6" s="373"/>
      <c r="L6" s="373"/>
    </row>
    <row r="7" spans="1:16" ht="20.100000000000001" customHeight="1">
      <c r="D7" s="389" t="s">
        <v>479</v>
      </c>
      <c r="E7" s="389"/>
      <c r="F7" s="389"/>
      <c r="G7" s="389"/>
      <c r="H7" s="389"/>
      <c r="I7" s="389"/>
      <c r="J7" s="389"/>
      <c r="L7" s="392" t="s">
        <v>556</v>
      </c>
    </row>
    <row r="8" spans="1:16" ht="20.100000000000001" customHeight="1">
      <c r="D8" s="390"/>
      <c r="E8" s="390"/>
      <c r="F8" s="390"/>
      <c r="G8" s="390"/>
      <c r="H8" s="390"/>
      <c r="I8" s="390"/>
      <c r="J8" s="390"/>
      <c r="L8" s="393"/>
    </row>
    <row r="9" spans="1:16" ht="20.100000000000001" customHeight="1">
      <c r="D9" s="391"/>
      <c r="E9" s="391"/>
      <c r="F9" s="391"/>
      <c r="G9" s="391"/>
      <c r="H9" s="391"/>
      <c r="I9" s="391"/>
      <c r="J9" s="391"/>
      <c r="L9" s="394"/>
    </row>
    <row r="10" spans="1:16" ht="23.4" customHeight="1">
      <c r="D10" s="83" t="s">
        <v>356</v>
      </c>
      <c r="E10" s="83"/>
      <c r="F10" s="83" t="s">
        <v>389</v>
      </c>
      <c r="G10" s="83"/>
      <c r="H10" s="83"/>
      <c r="I10" s="83"/>
      <c r="J10" s="109"/>
      <c r="L10" s="83"/>
    </row>
    <row r="11" spans="1:16" ht="23.4" customHeight="1">
      <c r="D11" s="83" t="s">
        <v>357</v>
      </c>
      <c r="E11" s="83"/>
      <c r="F11" s="83" t="s">
        <v>390</v>
      </c>
      <c r="G11" s="83"/>
      <c r="H11" s="83" t="s">
        <v>391</v>
      </c>
      <c r="I11" s="83"/>
      <c r="J11" s="109"/>
      <c r="M11"/>
      <c r="O11" s="67"/>
    </row>
    <row r="12" spans="1:16" ht="23.4" customHeight="1">
      <c r="C12" s="67"/>
      <c r="D12" s="111" t="s">
        <v>358</v>
      </c>
      <c r="E12" s="83"/>
      <c r="F12" s="111" t="s">
        <v>181</v>
      </c>
      <c r="G12" s="83"/>
      <c r="H12" s="111"/>
      <c r="I12" s="83"/>
      <c r="J12" s="111" t="s">
        <v>45</v>
      </c>
      <c r="M12" s="67"/>
      <c r="N12" s="67"/>
      <c r="O12" s="67"/>
    </row>
    <row r="13" spans="1:16" ht="23.4" customHeight="1">
      <c r="A13" s="12" t="s">
        <v>398</v>
      </c>
      <c r="C13" s="67"/>
      <c r="D13" s="108"/>
      <c r="E13" s="67"/>
      <c r="F13" s="108"/>
      <c r="G13" s="83"/>
      <c r="H13" s="108"/>
      <c r="I13" s="83"/>
      <c r="J13" s="108"/>
      <c r="K13" s="83"/>
      <c r="L13" s="108"/>
      <c r="M13" s="67"/>
      <c r="N13" s="67"/>
      <c r="O13" s="67"/>
    </row>
    <row r="14" spans="1:16" ht="23.4" customHeight="1">
      <c r="A14" s="86" t="s">
        <v>366</v>
      </c>
      <c r="C14" s="67"/>
      <c r="D14" s="178">
        <v>0</v>
      </c>
      <c r="E14" s="67"/>
      <c r="F14" s="178">
        <v>0</v>
      </c>
      <c r="G14" s="83"/>
      <c r="H14" s="178">
        <v>180005675.71000001</v>
      </c>
      <c r="I14" s="43"/>
      <c r="J14" s="178">
        <f>SUM(D14:H14)</f>
        <v>180005675.71000001</v>
      </c>
      <c r="K14" s="178"/>
      <c r="L14" s="178">
        <f>+J14</f>
        <v>180005675.71000001</v>
      </c>
      <c r="M14" s="67"/>
      <c r="N14" s="67"/>
      <c r="O14" s="67"/>
    </row>
    <row r="15" spans="1:16" ht="23.4" customHeight="1">
      <c r="A15" s="86" t="s">
        <v>408</v>
      </c>
      <c r="C15" s="67"/>
      <c r="D15" s="181"/>
      <c r="E15" s="181"/>
      <c r="F15" s="181"/>
      <c r="G15" s="181"/>
      <c r="H15" s="182"/>
      <c r="I15" s="43"/>
      <c r="J15" s="43"/>
      <c r="K15" s="43"/>
      <c r="L15" s="43"/>
      <c r="M15" s="67"/>
      <c r="N15" s="67"/>
      <c r="O15" s="67"/>
      <c r="P15" s="67"/>
    </row>
    <row r="16" spans="1:16" ht="23.4" customHeight="1">
      <c r="B16" s="86" t="s">
        <v>386</v>
      </c>
      <c r="C16" s="67"/>
      <c r="D16" s="178">
        <v>0</v>
      </c>
      <c r="E16" s="67"/>
      <c r="F16" s="178">
        <v>0</v>
      </c>
      <c r="G16" s="67"/>
      <c r="H16" s="178">
        <v>170359103.77000001</v>
      </c>
      <c r="I16" s="43"/>
      <c r="J16" s="178">
        <f>SUM(D16:H16)</f>
        <v>170359103.77000001</v>
      </c>
      <c r="K16" s="178"/>
      <c r="L16" s="178">
        <f>+J16</f>
        <v>170359103.77000001</v>
      </c>
      <c r="M16" s="67"/>
      <c r="N16" s="67"/>
      <c r="O16" s="67"/>
      <c r="P16" s="67"/>
    </row>
    <row r="17" spans="1:16" ht="23.4" customHeight="1">
      <c r="B17" s="86" t="s">
        <v>387</v>
      </c>
      <c r="C17" s="67"/>
      <c r="D17" s="178">
        <v>0</v>
      </c>
      <c r="E17" s="67"/>
      <c r="F17" s="178">
        <v>0</v>
      </c>
      <c r="G17" s="67"/>
      <c r="H17" s="178">
        <v>882398961.24000001</v>
      </c>
      <c r="I17" s="43"/>
      <c r="J17" s="178">
        <f>SUM(D17:H17)</f>
        <v>882398961.24000001</v>
      </c>
      <c r="K17" s="178"/>
      <c r="L17" s="178">
        <f t="shared" ref="L17:L23" si="0">+J17</f>
        <v>882398961.24000001</v>
      </c>
      <c r="M17" s="67"/>
      <c r="N17" s="67"/>
      <c r="O17" s="67"/>
      <c r="P17" s="67"/>
    </row>
    <row r="18" spans="1:16" ht="23.4" customHeight="1">
      <c r="A18" s="86" t="s">
        <v>388</v>
      </c>
      <c r="C18" s="67"/>
      <c r="D18" s="178">
        <v>0</v>
      </c>
      <c r="E18" s="67"/>
      <c r="F18" s="178">
        <v>0</v>
      </c>
      <c r="G18" s="67"/>
      <c r="H18" s="178">
        <v>139135456.06</v>
      </c>
      <c r="I18" s="43"/>
      <c r="J18" s="178">
        <f>SUM(D18:H18)</f>
        <v>139135456.06</v>
      </c>
      <c r="K18" s="178"/>
      <c r="L18" s="178">
        <f t="shared" si="0"/>
        <v>139135456.06</v>
      </c>
      <c r="M18" s="67"/>
      <c r="N18" s="67"/>
      <c r="O18" s="67"/>
      <c r="P18" s="67"/>
    </row>
    <row r="19" spans="1:16" ht="23.4" customHeight="1">
      <c r="A19" s="86" t="s">
        <v>392</v>
      </c>
      <c r="C19" s="67"/>
      <c r="D19" s="178">
        <v>0</v>
      </c>
      <c r="E19" s="67"/>
      <c r="F19" s="178">
        <v>0</v>
      </c>
      <c r="G19" s="67"/>
      <c r="H19" s="178">
        <v>381199534.68000001</v>
      </c>
      <c r="I19" s="43"/>
      <c r="J19" s="178">
        <f t="shared" ref="J19:J21" si="1">SUM(D19:H19)</f>
        <v>381199534.68000001</v>
      </c>
      <c r="K19" s="178"/>
      <c r="L19" s="178">
        <f t="shared" si="0"/>
        <v>381199534.68000001</v>
      </c>
      <c r="M19" s="67"/>
      <c r="N19" s="67"/>
      <c r="O19" s="67"/>
      <c r="P19" s="67"/>
    </row>
    <row r="20" spans="1:16" ht="23.4" customHeight="1">
      <c r="A20" s="86" t="s">
        <v>393</v>
      </c>
      <c r="C20" s="67"/>
      <c r="D20" s="178">
        <v>0</v>
      </c>
      <c r="E20" s="67"/>
      <c r="F20" s="178">
        <v>0</v>
      </c>
      <c r="G20" s="67"/>
      <c r="H20" s="178">
        <v>189504485.99000001</v>
      </c>
      <c r="I20" s="43"/>
      <c r="J20" s="178">
        <f t="shared" si="1"/>
        <v>189504485.99000001</v>
      </c>
      <c r="K20" s="178"/>
      <c r="L20" s="178">
        <f t="shared" si="0"/>
        <v>189504485.99000001</v>
      </c>
      <c r="M20" s="67"/>
      <c r="N20" s="67"/>
      <c r="O20" s="67"/>
      <c r="P20" s="67"/>
    </row>
    <row r="21" spans="1:16" ht="23.4" customHeight="1">
      <c r="A21" s="86" t="s">
        <v>496</v>
      </c>
      <c r="C21" s="67"/>
      <c r="D21" s="178">
        <v>0</v>
      </c>
      <c r="E21" s="67"/>
      <c r="F21" s="178">
        <v>0</v>
      </c>
      <c r="G21" s="67"/>
      <c r="H21" s="178">
        <v>266000000</v>
      </c>
      <c r="I21" s="43"/>
      <c r="J21" s="178">
        <f t="shared" si="1"/>
        <v>266000000</v>
      </c>
      <c r="K21" s="178"/>
      <c r="L21" s="178">
        <f t="shared" si="0"/>
        <v>266000000</v>
      </c>
      <c r="M21" s="67"/>
      <c r="N21" s="67"/>
      <c r="O21" s="67"/>
      <c r="P21" s="67"/>
    </row>
    <row r="22" spans="1:16" ht="23.4" customHeight="1">
      <c r="A22" s="86" t="s">
        <v>407</v>
      </c>
      <c r="C22" s="67"/>
      <c r="D22" s="178">
        <v>0</v>
      </c>
      <c r="E22" s="67"/>
      <c r="F22" s="178">
        <v>0</v>
      </c>
      <c r="G22" s="67"/>
      <c r="H22" s="178">
        <v>109938.14</v>
      </c>
      <c r="I22" s="43"/>
      <c r="J22" s="53">
        <f>SUM(D22:H22)</f>
        <v>109938.14</v>
      </c>
      <c r="K22" s="43"/>
      <c r="L22" s="53">
        <f>+J22</f>
        <v>109938.14</v>
      </c>
    </row>
    <row r="23" spans="1:16" ht="23.4" customHeight="1">
      <c r="A23" s="86" t="s">
        <v>394</v>
      </c>
      <c r="C23" s="67"/>
      <c r="D23" s="178">
        <v>0</v>
      </c>
      <c r="E23" s="67"/>
      <c r="F23" s="178">
        <v>0</v>
      </c>
      <c r="G23" s="67"/>
      <c r="H23" s="178">
        <v>183138589.81999999</v>
      </c>
      <c r="I23" s="43"/>
      <c r="J23" s="178">
        <f>SUM(D23:H23)</f>
        <v>183138589.81999999</v>
      </c>
      <c r="K23" s="178"/>
      <c r="L23" s="178">
        <f t="shared" si="0"/>
        <v>183138589.81999999</v>
      </c>
      <c r="M23"/>
      <c r="N23" s="67"/>
      <c r="O23" s="67"/>
      <c r="P23" s="67"/>
    </row>
    <row r="24" spans="1:16" ht="23.4" customHeight="1" thickBot="1">
      <c r="A24" s="12" t="s">
        <v>396</v>
      </c>
      <c r="C24" s="67"/>
      <c r="D24" s="117">
        <f>SUM(D14:D23)</f>
        <v>0</v>
      </c>
      <c r="E24" s="43"/>
      <c r="F24" s="117">
        <f>SUM(F14:F23)</f>
        <v>0</v>
      </c>
      <c r="G24" s="43"/>
      <c r="H24" s="117">
        <f>SUM(H14:H23)</f>
        <v>2391851745.4099998</v>
      </c>
      <c r="I24" s="43"/>
      <c r="J24" s="117">
        <f>SUM(J14:J23)</f>
        <v>2391851745.4099998</v>
      </c>
      <c r="K24" s="43"/>
      <c r="L24" s="117">
        <f>SUM(L14:L23)</f>
        <v>2391851745.4099998</v>
      </c>
      <c r="N24" s="67"/>
      <c r="O24" s="67"/>
      <c r="P24" s="67"/>
    </row>
    <row r="25" spans="1:16" ht="23.4" customHeight="1" thickTop="1">
      <c r="A25" s="12" t="s">
        <v>399</v>
      </c>
      <c r="C25" s="67"/>
      <c r="D25" s="109"/>
      <c r="E25" s="83"/>
      <c r="F25" s="109"/>
      <c r="G25" s="83"/>
      <c r="H25" s="109"/>
      <c r="I25" s="83"/>
      <c r="J25" s="109"/>
      <c r="N25" s="67"/>
      <c r="O25" s="67"/>
      <c r="P25" s="67"/>
    </row>
    <row r="26" spans="1:16" ht="23.4" customHeight="1">
      <c r="A26" s="86" t="s">
        <v>401</v>
      </c>
      <c r="B26" s="67"/>
      <c r="C26" s="67"/>
      <c r="D26" s="67"/>
      <c r="E26" s="67"/>
      <c r="F26" s="108"/>
      <c r="G26" s="108"/>
      <c r="H26" s="108"/>
      <c r="I26" s="108"/>
      <c r="J26" s="108"/>
      <c r="K26" s="108"/>
      <c r="L26" s="108"/>
      <c r="N26" s="67"/>
      <c r="O26" s="67"/>
      <c r="P26" s="67"/>
    </row>
    <row r="27" spans="1:16" ht="23.4" customHeight="1">
      <c r="B27" s="67" t="s">
        <v>400</v>
      </c>
      <c r="C27" s="67"/>
      <c r="D27" s="178">
        <v>0</v>
      </c>
      <c r="E27" s="67"/>
      <c r="F27" s="178">
        <v>0</v>
      </c>
      <c r="G27" s="67"/>
      <c r="H27" s="178">
        <v>594155641.58000004</v>
      </c>
      <c r="I27" s="67"/>
      <c r="J27" s="53">
        <f>SUM(D27:H27)</f>
        <v>594155641.58000004</v>
      </c>
      <c r="K27" s="43"/>
      <c r="L27" s="53">
        <f t="shared" ref="L27" si="2">+J27</f>
        <v>594155641.58000004</v>
      </c>
      <c r="M27"/>
      <c r="N27" s="67"/>
      <c r="O27" s="67"/>
      <c r="P27" s="67"/>
    </row>
    <row r="28" spans="1:16" ht="23.4" customHeight="1">
      <c r="A28" s="86" t="s">
        <v>402</v>
      </c>
      <c r="H28" s="178"/>
      <c r="I28" s="67"/>
      <c r="M28"/>
      <c r="N28" s="67"/>
      <c r="O28" s="67"/>
      <c r="P28" s="67"/>
    </row>
    <row r="29" spans="1:16" ht="23.4" customHeight="1">
      <c r="B29" s="86" t="s">
        <v>403</v>
      </c>
      <c r="D29" s="178">
        <v>0</v>
      </c>
      <c r="E29" s="67"/>
      <c r="F29" s="178">
        <v>0</v>
      </c>
      <c r="G29" s="67"/>
      <c r="H29" s="178">
        <v>986384101.35000002</v>
      </c>
      <c r="I29" s="67"/>
      <c r="J29" s="53">
        <f>SUM(D29:H29)</f>
        <v>986384101.35000002</v>
      </c>
      <c r="K29" s="43"/>
      <c r="L29" s="53">
        <f>+J29</f>
        <v>986384101.35000002</v>
      </c>
      <c r="M29"/>
      <c r="N29" s="67" t="s">
        <v>320</v>
      </c>
      <c r="O29" s="67"/>
      <c r="P29" s="67"/>
    </row>
    <row r="30" spans="1:16" ht="23.4" customHeight="1">
      <c r="A30" s="86" t="s">
        <v>454</v>
      </c>
      <c r="D30" s="178">
        <v>0</v>
      </c>
      <c r="E30" s="67"/>
      <c r="F30" s="178">
        <v>0</v>
      </c>
      <c r="G30" s="67"/>
      <c r="H30" s="178">
        <v>45334304.770000003</v>
      </c>
      <c r="I30" s="67"/>
      <c r="J30" s="53">
        <f t="shared" ref="J30:J37" si="3">SUM(D30:H30)</f>
        <v>45334304.770000003</v>
      </c>
      <c r="K30" s="43"/>
      <c r="L30" s="53">
        <f t="shared" ref="L30:L37" si="4">+J30</f>
        <v>45334304.770000003</v>
      </c>
      <c r="M30"/>
      <c r="N30" s="67"/>
      <c r="O30" s="67"/>
      <c r="P30" s="67"/>
    </row>
    <row r="31" spans="1:16" ht="23.4" customHeight="1">
      <c r="A31" s="86" t="s">
        <v>404</v>
      </c>
      <c r="D31" s="178">
        <v>0</v>
      </c>
      <c r="E31" s="67"/>
      <c r="F31" s="178">
        <v>0</v>
      </c>
      <c r="G31" s="67"/>
      <c r="H31" s="178">
        <v>306734157.91000003</v>
      </c>
      <c r="I31" s="67"/>
      <c r="J31" s="53">
        <f t="shared" si="3"/>
        <v>306734157.91000003</v>
      </c>
      <c r="K31" s="43"/>
      <c r="L31" s="53">
        <f t="shared" si="4"/>
        <v>306734157.91000003</v>
      </c>
      <c r="M31"/>
      <c r="N31" s="67"/>
      <c r="O31" s="67"/>
      <c r="P31" s="67"/>
    </row>
    <row r="32" spans="1:16" ht="23.4" customHeight="1">
      <c r="A32" s="67" t="s">
        <v>793</v>
      </c>
      <c r="B32" s="67"/>
      <c r="D32" s="178">
        <v>0</v>
      </c>
      <c r="E32" s="67"/>
      <c r="F32" s="178">
        <v>0</v>
      </c>
      <c r="G32" s="67"/>
      <c r="H32" s="178">
        <v>96631819.689999998</v>
      </c>
      <c r="I32" s="67"/>
      <c r="J32" s="53">
        <f t="shared" si="3"/>
        <v>96631819.689999998</v>
      </c>
      <c r="K32" s="43"/>
      <c r="L32" s="53">
        <f t="shared" si="4"/>
        <v>96631819.689999998</v>
      </c>
      <c r="M32"/>
      <c r="N32" s="67"/>
      <c r="O32" s="67"/>
      <c r="P32" s="67"/>
    </row>
    <row r="33" spans="1:16" ht="23.4" customHeight="1">
      <c r="A33" s="86" t="s">
        <v>544</v>
      </c>
      <c r="D33" s="178">
        <v>0</v>
      </c>
      <c r="E33" s="67"/>
      <c r="F33" s="178">
        <v>0</v>
      </c>
      <c r="G33" s="67"/>
      <c r="H33" s="178">
        <v>50918048.880000003</v>
      </c>
      <c r="I33" s="67"/>
      <c r="J33" s="53">
        <f t="shared" si="3"/>
        <v>50918048.880000003</v>
      </c>
      <c r="K33" s="43"/>
      <c r="L33" s="53">
        <f t="shared" si="4"/>
        <v>50918048.880000003</v>
      </c>
      <c r="M33"/>
      <c r="N33" s="67"/>
      <c r="O33" s="67"/>
      <c r="P33" s="67"/>
    </row>
    <row r="34" spans="1:16" ht="23.4" customHeight="1">
      <c r="A34" s="86" t="s">
        <v>599</v>
      </c>
      <c r="D34" s="178">
        <v>0</v>
      </c>
      <c r="E34" s="67"/>
      <c r="F34" s="178">
        <v>0</v>
      </c>
      <c r="G34" s="67"/>
      <c r="H34" s="178">
        <v>20000000</v>
      </c>
      <c r="I34" s="67"/>
      <c r="J34" s="53">
        <f t="shared" si="3"/>
        <v>20000000</v>
      </c>
      <c r="K34" s="43"/>
      <c r="L34" s="53">
        <f t="shared" si="4"/>
        <v>20000000</v>
      </c>
      <c r="M34"/>
      <c r="N34" s="67"/>
      <c r="O34" s="67"/>
      <c r="P34" s="67"/>
    </row>
    <row r="35" spans="1:16" ht="23.4" customHeight="1">
      <c r="A35" s="86" t="s">
        <v>405</v>
      </c>
      <c r="D35" s="178">
        <v>0</v>
      </c>
      <c r="E35" s="67"/>
      <c r="F35" s="178">
        <v>0</v>
      </c>
      <c r="G35" s="67"/>
      <c r="H35" s="178">
        <v>3566102355.1700001</v>
      </c>
      <c r="I35" s="67"/>
      <c r="J35" s="53">
        <f t="shared" si="3"/>
        <v>3566102355.1700001</v>
      </c>
      <c r="K35" s="43"/>
      <c r="L35" s="53">
        <f t="shared" si="4"/>
        <v>3566102355.1700001</v>
      </c>
      <c r="M35"/>
      <c r="N35" s="67"/>
      <c r="O35" s="67"/>
      <c r="P35" s="67"/>
    </row>
    <row r="36" spans="1:16" ht="23.4" customHeight="1">
      <c r="A36" s="86" t="s">
        <v>406</v>
      </c>
      <c r="D36" s="178">
        <v>0</v>
      </c>
      <c r="E36" s="67"/>
      <c r="F36" s="178">
        <v>0</v>
      </c>
      <c r="G36" s="67"/>
      <c r="H36" s="178">
        <v>90577430.290000007</v>
      </c>
      <c r="I36" s="67"/>
      <c r="J36" s="53">
        <f t="shared" si="3"/>
        <v>90577430.290000007</v>
      </c>
      <c r="K36" s="43"/>
      <c r="L36" s="53">
        <f t="shared" si="4"/>
        <v>90577430.290000007</v>
      </c>
      <c r="M36"/>
      <c r="N36" s="67"/>
      <c r="O36" s="67"/>
      <c r="P36" s="67"/>
    </row>
    <row r="37" spans="1:16" ht="23.4" customHeight="1">
      <c r="A37" s="86" t="s">
        <v>829</v>
      </c>
      <c r="D37" s="178">
        <v>0</v>
      </c>
      <c r="E37" s="84"/>
      <c r="F37" s="178">
        <v>0</v>
      </c>
      <c r="G37" s="84"/>
      <c r="H37" s="178">
        <v>2017618843.1700001</v>
      </c>
      <c r="I37" s="67"/>
      <c r="J37" s="53">
        <f t="shared" si="3"/>
        <v>2017618843.1700001</v>
      </c>
      <c r="K37" s="43"/>
      <c r="L37" s="53">
        <f t="shared" si="4"/>
        <v>2017618843.1700001</v>
      </c>
      <c r="M37"/>
      <c r="N37" s="67"/>
      <c r="O37" s="67"/>
      <c r="P37" s="67"/>
    </row>
    <row r="38" spans="1:16" ht="23.4" customHeight="1" thickBot="1">
      <c r="A38" s="108" t="s">
        <v>397</v>
      </c>
      <c r="D38" s="115">
        <f>SUM(D27:D37)</f>
        <v>0</v>
      </c>
      <c r="E38" s="108"/>
      <c r="F38" s="115">
        <f>SUM(F27:F37)</f>
        <v>0</v>
      </c>
      <c r="G38" s="108"/>
      <c r="H38" s="115">
        <f>SUM(H27:H37)</f>
        <v>7774456702.8100004</v>
      </c>
      <c r="I38" s="108"/>
      <c r="J38" s="115">
        <f>SUM(J27:J37)</f>
        <v>7774456702.8100004</v>
      </c>
      <c r="K38" s="108"/>
      <c r="L38" s="115">
        <f>SUM(L27:L37)</f>
        <v>7774456702.8100004</v>
      </c>
      <c r="M38"/>
      <c r="N38" s="61"/>
      <c r="O38"/>
      <c r="P38"/>
    </row>
    <row r="39" spans="1:16" ht="23.4" customHeight="1" thickTop="1">
      <c r="A39" s="108"/>
      <c r="D39" s="73"/>
      <c r="E39" s="108"/>
      <c r="F39" s="73"/>
      <c r="G39" s="108"/>
      <c r="H39" s="73"/>
      <c r="I39" s="108"/>
      <c r="J39" s="40"/>
      <c r="K39" s="43"/>
      <c r="L39" s="40"/>
      <c r="M39"/>
      <c r="N39" s="61"/>
      <c r="O39"/>
      <c r="P39"/>
    </row>
    <row r="40" spans="1:16" ht="23.4" customHeight="1">
      <c r="A40" s="12"/>
      <c r="C40" s="67"/>
      <c r="D40" s="40"/>
      <c r="E40" s="43"/>
      <c r="F40" s="73"/>
      <c r="G40" s="73"/>
      <c r="H40" s="73"/>
      <c r="I40" s="43"/>
      <c r="J40" s="40"/>
      <c r="K40" s="43"/>
      <c r="L40" s="40"/>
    </row>
    <row r="41" spans="1:16" ht="23.4" customHeight="1">
      <c r="A41" s="370" t="str">
        <f>+'P48-50'!A45:M45</f>
        <v>(Sign) ……………………………………...........…………………………………. Authorized Director</v>
      </c>
      <c r="B41" s="370"/>
      <c r="C41" s="370"/>
      <c r="D41" s="370"/>
      <c r="E41" s="370"/>
      <c r="F41" s="370"/>
      <c r="G41" s="370"/>
      <c r="H41" s="370"/>
      <c r="I41" s="370"/>
      <c r="J41" s="370"/>
      <c r="K41" s="370"/>
      <c r="L41" s="370"/>
    </row>
    <row r="42" spans="1:16" ht="23.4" customHeight="1">
      <c r="A42" s="98"/>
      <c r="B42" s="369" t="s">
        <v>553</v>
      </c>
      <c r="C42" s="369"/>
      <c r="D42" s="369"/>
      <c r="E42" s="369"/>
      <c r="F42" s="369"/>
      <c r="G42" s="369"/>
      <c r="H42" s="369"/>
      <c r="I42" s="369"/>
      <c r="J42" s="369"/>
      <c r="K42" s="369"/>
      <c r="L42" s="61"/>
    </row>
    <row r="43" spans="1:16" ht="24.6" customHeight="1">
      <c r="A43" s="370" t="s">
        <v>1369</v>
      </c>
      <c r="B43" s="370"/>
      <c r="C43" s="370"/>
      <c r="D43" s="370"/>
      <c r="E43" s="370"/>
      <c r="F43" s="370"/>
      <c r="G43" s="370"/>
      <c r="H43" s="370"/>
      <c r="I43" s="370"/>
      <c r="J43" s="370"/>
      <c r="K43" s="370"/>
      <c r="L43" s="370"/>
    </row>
    <row r="44" spans="1:16" ht="24.6" customHeight="1">
      <c r="A44" s="120"/>
      <c r="C44" s="67"/>
      <c r="D44" s="73"/>
      <c r="E44" s="43"/>
      <c r="F44" s="73"/>
      <c r="G44" s="73"/>
      <c r="H44" s="73"/>
      <c r="I44" s="43"/>
      <c r="J44" s="40"/>
      <c r="K44" s="43"/>
      <c r="L44" s="40"/>
    </row>
    <row r="45" spans="1:16" ht="24.6" customHeight="1">
      <c r="A45" s="98"/>
      <c r="B45" s="108"/>
      <c r="C45" s="67"/>
      <c r="D45" s="373" t="s">
        <v>1517</v>
      </c>
      <c r="E45" s="373"/>
      <c r="F45" s="373"/>
      <c r="G45" s="373"/>
      <c r="H45" s="373"/>
      <c r="I45" s="373"/>
      <c r="J45" s="373"/>
      <c r="K45" s="373"/>
      <c r="L45" s="373"/>
    </row>
    <row r="46" spans="1:16" ht="24.6" customHeight="1">
      <c r="A46" s="120"/>
      <c r="C46" s="67"/>
      <c r="D46" s="389" t="s">
        <v>479</v>
      </c>
      <c r="E46" s="389"/>
      <c r="F46" s="389"/>
      <c r="G46" s="389"/>
      <c r="H46" s="389"/>
      <c r="I46" s="389"/>
      <c r="J46" s="389"/>
      <c r="L46" s="392" t="s">
        <v>556</v>
      </c>
    </row>
    <row r="47" spans="1:16" ht="24.6" customHeight="1">
      <c r="A47" s="120"/>
      <c r="C47" s="67"/>
      <c r="D47" s="390"/>
      <c r="E47" s="390"/>
      <c r="F47" s="390"/>
      <c r="G47" s="390"/>
      <c r="H47" s="390"/>
      <c r="I47" s="390"/>
      <c r="J47" s="390"/>
      <c r="L47" s="393"/>
    </row>
    <row r="48" spans="1:16" ht="24.6" customHeight="1">
      <c r="A48" s="120"/>
      <c r="C48" s="67"/>
      <c r="D48" s="391"/>
      <c r="E48" s="391"/>
      <c r="F48" s="391"/>
      <c r="G48" s="391"/>
      <c r="H48" s="391"/>
      <c r="I48" s="391"/>
      <c r="J48" s="391"/>
      <c r="L48" s="394"/>
    </row>
    <row r="49" spans="1:12" ht="24.6" customHeight="1">
      <c r="A49" s="120"/>
      <c r="C49" s="67"/>
      <c r="D49" s="83" t="s">
        <v>356</v>
      </c>
      <c r="E49" s="83"/>
      <c r="F49" s="83" t="s">
        <v>389</v>
      </c>
      <c r="G49" s="83"/>
      <c r="H49" s="83"/>
      <c r="I49" s="83"/>
      <c r="J49" s="109"/>
      <c r="L49" s="83"/>
    </row>
    <row r="50" spans="1:12" ht="24.6" customHeight="1">
      <c r="A50" s="120"/>
      <c r="C50" s="67"/>
      <c r="D50" s="83" t="s">
        <v>357</v>
      </c>
      <c r="E50" s="83"/>
      <c r="F50" s="83" t="s">
        <v>390</v>
      </c>
      <c r="G50" s="83"/>
      <c r="H50" s="83" t="s">
        <v>391</v>
      </c>
      <c r="I50" s="83"/>
      <c r="J50" s="109"/>
    </row>
    <row r="51" spans="1:12" ht="24.6" customHeight="1">
      <c r="A51" s="120"/>
      <c r="C51" s="67"/>
      <c r="D51" s="111" t="s">
        <v>358</v>
      </c>
      <c r="E51" s="83"/>
      <c r="F51" s="111" t="s">
        <v>181</v>
      </c>
      <c r="G51" s="83"/>
      <c r="H51" s="111"/>
      <c r="I51" s="83"/>
      <c r="J51" s="111" t="s">
        <v>45</v>
      </c>
    </row>
    <row r="52" spans="1:12" ht="24.6" customHeight="1">
      <c r="A52" s="12" t="s">
        <v>398</v>
      </c>
      <c r="C52" s="67"/>
      <c r="D52" s="109"/>
      <c r="E52" s="83"/>
      <c r="F52" s="109"/>
      <c r="G52" s="83"/>
      <c r="H52" s="109"/>
      <c r="I52" s="83"/>
      <c r="J52" s="109"/>
    </row>
    <row r="53" spans="1:12" ht="24.6" customHeight="1">
      <c r="A53" s="86" t="s">
        <v>366</v>
      </c>
      <c r="C53" s="67"/>
      <c r="D53" s="178">
        <v>0</v>
      </c>
      <c r="E53" s="84"/>
      <c r="F53" s="178">
        <v>0</v>
      </c>
      <c r="G53" s="233"/>
      <c r="H53" s="178">
        <v>1159365.55</v>
      </c>
      <c r="I53" s="43"/>
      <c r="J53" s="53">
        <f>SUM(D53:H53)</f>
        <v>1159365.55</v>
      </c>
      <c r="K53" s="43"/>
      <c r="L53" s="53">
        <f>+J53</f>
        <v>1159365.55</v>
      </c>
    </row>
    <row r="54" spans="1:12" ht="24.6" customHeight="1">
      <c r="A54" s="86" t="s">
        <v>395</v>
      </c>
      <c r="C54" s="67"/>
      <c r="D54" s="178"/>
      <c r="E54" s="84"/>
      <c r="F54" s="126"/>
      <c r="G54" s="181"/>
      <c r="H54" s="182"/>
      <c r="I54" s="43"/>
      <c r="J54" s="43"/>
      <c r="K54" s="43"/>
      <c r="L54" s="43"/>
    </row>
    <row r="55" spans="1:12" ht="24.6" customHeight="1">
      <c r="A55" s="86" t="s">
        <v>304</v>
      </c>
      <c r="B55" s="86" t="s">
        <v>386</v>
      </c>
      <c r="C55" s="67"/>
      <c r="D55" s="178">
        <v>0</v>
      </c>
      <c r="E55" s="67"/>
      <c r="F55" s="178">
        <v>0</v>
      </c>
      <c r="G55" s="67"/>
      <c r="H55" s="178">
        <v>174878361.13999999</v>
      </c>
      <c r="I55" s="43"/>
      <c r="J55" s="53">
        <f t="shared" ref="J55" si="5">SUM(D55:H55)</f>
        <v>174878361.13999999</v>
      </c>
      <c r="K55" s="43"/>
      <c r="L55" s="53">
        <f>+J55</f>
        <v>174878361.13999999</v>
      </c>
    </row>
    <row r="56" spans="1:12" ht="24.6" customHeight="1">
      <c r="B56" s="86" t="s">
        <v>387</v>
      </c>
      <c r="C56" s="67"/>
      <c r="D56" s="178">
        <v>0</v>
      </c>
      <c r="E56" s="84"/>
      <c r="F56" s="178">
        <v>0</v>
      </c>
      <c r="G56" s="84"/>
      <c r="H56" s="178">
        <v>448761193.75999999</v>
      </c>
      <c r="I56" s="43"/>
      <c r="J56" s="53">
        <f>SUM(D56:H56)</f>
        <v>448761193.75999999</v>
      </c>
      <c r="K56" s="43"/>
      <c r="L56" s="53">
        <f>+J56</f>
        <v>448761193.75999999</v>
      </c>
    </row>
    <row r="57" spans="1:12" ht="24.6" customHeight="1">
      <c r="A57" s="86" t="s">
        <v>388</v>
      </c>
      <c r="C57" s="67"/>
      <c r="D57" s="178">
        <v>0</v>
      </c>
      <c r="E57" s="84"/>
      <c r="F57" s="178">
        <v>0</v>
      </c>
      <c r="G57" s="84"/>
      <c r="H57" s="178">
        <v>61448127.969999999</v>
      </c>
      <c r="I57" s="43"/>
      <c r="J57" s="53">
        <f t="shared" ref="J57:J62" si="6">SUM(D57:H57)</f>
        <v>61448127.969999999</v>
      </c>
      <c r="K57" s="43"/>
      <c r="L57" s="53">
        <f t="shared" ref="L57:L62" si="7">+J57</f>
        <v>61448127.969999999</v>
      </c>
    </row>
    <row r="58" spans="1:12" ht="24.6" customHeight="1">
      <c r="A58" s="86" t="s">
        <v>392</v>
      </c>
      <c r="C58" s="67"/>
      <c r="D58" s="178">
        <v>0</v>
      </c>
      <c r="E58" s="84"/>
      <c r="F58" s="178">
        <v>0</v>
      </c>
      <c r="G58" s="84"/>
      <c r="H58" s="178">
        <v>390223503.16000003</v>
      </c>
      <c r="I58" s="43"/>
      <c r="J58" s="53">
        <f t="shared" si="6"/>
        <v>390223503.16000003</v>
      </c>
      <c r="K58" s="43"/>
      <c r="L58" s="53">
        <f t="shared" si="7"/>
        <v>390223503.16000003</v>
      </c>
    </row>
    <row r="59" spans="1:12" ht="24.6" customHeight="1">
      <c r="A59" s="86" t="s">
        <v>393</v>
      </c>
      <c r="C59" s="67"/>
      <c r="D59" s="178">
        <v>0</v>
      </c>
      <c r="E59" s="84"/>
      <c r="F59" s="178">
        <v>0</v>
      </c>
      <c r="G59" s="84"/>
      <c r="H59" s="178">
        <v>205916893.34</v>
      </c>
      <c r="I59" s="43"/>
      <c r="J59" s="53">
        <f t="shared" si="6"/>
        <v>205916893.34</v>
      </c>
      <c r="K59" s="43"/>
      <c r="L59" s="53">
        <f t="shared" si="7"/>
        <v>205916893.34</v>
      </c>
    </row>
    <row r="60" spans="1:12" ht="24.6" customHeight="1">
      <c r="A60" s="86" t="s">
        <v>496</v>
      </c>
      <c r="C60" s="67"/>
      <c r="D60" s="178">
        <v>0</v>
      </c>
      <c r="E60" s="84"/>
      <c r="F60" s="178">
        <v>0</v>
      </c>
      <c r="G60" s="84"/>
      <c r="H60" s="178">
        <v>241590100</v>
      </c>
      <c r="I60" s="43"/>
      <c r="J60" s="53">
        <f t="shared" si="6"/>
        <v>241590100</v>
      </c>
      <c r="K60" s="43"/>
      <c r="L60" s="53">
        <f t="shared" si="7"/>
        <v>241590100</v>
      </c>
    </row>
    <row r="61" spans="1:12" ht="24.6" customHeight="1">
      <c r="A61" s="86" t="s">
        <v>407</v>
      </c>
      <c r="C61" s="67"/>
      <c r="D61" s="178">
        <v>0</v>
      </c>
      <c r="E61" s="84"/>
      <c r="F61" s="178">
        <v>0</v>
      </c>
      <c r="G61" s="84"/>
      <c r="H61" s="178">
        <v>71553.990000000005</v>
      </c>
      <c r="I61" s="43"/>
      <c r="J61" s="53">
        <f t="shared" ref="J61" si="8">SUM(D61:H61)</f>
        <v>71553.990000000005</v>
      </c>
      <c r="K61" s="43"/>
      <c r="L61" s="53">
        <f t="shared" ref="L61" si="9">+J61</f>
        <v>71553.990000000005</v>
      </c>
    </row>
    <row r="62" spans="1:12" ht="24.6" customHeight="1">
      <c r="A62" s="86" t="s">
        <v>394</v>
      </c>
      <c r="C62" s="67"/>
      <c r="D62" s="178">
        <v>0</v>
      </c>
      <c r="E62" s="84"/>
      <c r="F62" s="178">
        <v>0</v>
      </c>
      <c r="G62" s="84"/>
      <c r="H62" s="178">
        <v>35746788.340000004</v>
      </c>
      <c r="I62" s="43"/>
      <c r="J62" s="53">
        <f t="shared" si="6"/>
        <v>35746788.340000004</v>
      </c>
      <c r="K62" s="43"/>
      <c r="L62" s="53">
        <f t="shared" si="7"/>
        <v>35746788.340000004</v>
      </c>
    </row>
    <row r="63" spans="1:12" ht="24.6" customHeight="1" thickBot="1">
      <c r="A63" s="12" t="s">
        <v>396</v>
      </c>
      <c r="C63" s="67"/>
      <c r="D63" s="115">
        <f>SUM(D53:D62)</f>
        <v>0</v>
      </c>
      <c r="E63" s="43"/>
      <c r="F63" s="115">
        <f>SUM(F53:F62)</f>
        <v>0</v>
      </c>
      <c r="G63" s="73"/>
      <c r="H63" s="115">
        <f>SUM(H53:H62)</f>
        <v>1559795887.25</v>
      </c>
      <c r="I63" s="43"/>
      <c r="J63" s="115">
        <f>SUM(J53:J62)</f>
        <v>1559795887.25</v>
      </c>
      <c r="K63" s="73"/>
      <c r="L63" s="115">
        <f>SUM(L53:L62)</f>
        <v>1559795887.25</v>
      </c>
    </row>
    <row r="64" spans="1:12" ht="24.6" customHeight="1" thickTop="1">
      <c r="A64" s="120" t="s">
        <v>399</v>
      </c>
      <c r="C64" s="67"/>
      <c r="D64" s="109"/>
      <c r="E64" s="83"/>
      <c r="F64" s="109"/>
      <c r="G64" s="83"/>
      <c r="H64" s="109"/>
      <c r="I64" s="83"/>
      <c r="J64" s="109"/>
    </row>
    <row r="65" spans="1:12" ht="24.6" customHeight="1">
      <c r="A65" s="86" t="s">
        <v>401</v>
      </c>
      <c r="B65" s="67"/>
      <c r="C65" s="67"/>
      <c r="E65" s="43"/>
      <c r="F65" s="73"/>
      <c r="G65" s="73"/>
      <c r="H65" s="73"/>
      <c r="I65" s="43"/>
      <c r="J65" s="43"/>
      <c r="K65" s="43"/>
      <c r="L65" s="43"/>
    </row>
    <row r="66" spans="1:12" ht="24.6" customHeight="1">
      <c r="B66" s="67" t="s">
        <v>400</v>
      </c>
      <c r="C66" s="67"/>
      <c r="D66" s="178">
        <v>0</v>
      </c>
      <c r="E66" s="84"/>
      <c r="F66" s="178">
        <v>0</v>
      </c>
      <c r="G66" s="84"/>
      <c r="H66" s="178">
        <v>589745443.23000002</v>
      </c>
      <c r="I66" s="67"/>
      <c r="J66" s="178">
        <f>SUM(D66:H66)</f>
        <v>589745443.23000002</v>
      </c>
      <c r="K66" s="67"/>
      <c r="L66" s="178">
        <f>+J66</f>
        <v>589745443.23000002</v>
      </c>
    </row>
    <row r="67" spans="1:12" ht="24.6" customHeight="1">
      <c r="A67" s="86" t="s">
        <v>402</v>
      </c>
      <c r="C67" s="67"/>
      <c r="D67" s="73"/>
      <c r="E67" s="43"/>
      <c r="F67" s="73"/>
      <c r="G67" s="73"/>
    </row>
    <row r="68" spans="1:12" ht="24.6" customHeight="1">
      <c r="B68" s="86" t="s">
        <v>403</v>
      </c>
      <c r="C68" s="67"/>
      <c r="D68" s="178">
        <v>0</v>
      </c>
      <c r="E68" s="84"/>
      <c r="F68" s="178">
        <v>0</v>
      </c>
      <c r="G68" s="84"/>
      <c r="H68" s="178">
        <v>732050491.37</v>
      </c>
      <c r="I68" s="67"/>
      <c r="J68" s="178">
        <f>SUM(D68:H68)</f>
        <v>732050491.37</v>
      </c>
      <c r="K68" s="67"/>
      <c r="L68" s="178">
        <f>+J68</f>
        <v>732050491.37</v>
      </c>
    </row>
    <row r="69" spans="1:12" ht="24.6" customHeight="1">
      <c r="A69" s="86" t="s">
        <v>472</v>
      </c>
      <c r="C69" s="67"/>
      <c r="D69" s="178">
        <v>0</v>
      </c>
      <c r="E69" s="84"/>
      <c r="F69" s="178">
        <v>0</v>
      </c>
      <c r="G69" s="84"/>
      <c r="H69" s="178">
        <v>42928304.770000003</v>
      </c>
      <c r="I69" s="67"/>
      <c r="J69" s="178">
        <f t="shared" ref="J69:J74" si="10">SUM(D69:H69)</f>
        <v>42928304.770000003</v>
      </c>
      <c r="K69" s="67"/>
      <c r="L69" s="178">
        <f t="shared" ref="L69:L75" si="11">+J69</f>
        <v>42928304.770000003</v>
      </c>
    </row>
    <row r="70" spans="1:12" ht="24.6" customHeight="1">
      <c r="A70" s="86" t="s">
        <v>404</v>
      </c>
      <c r="C70" s="67"/>
      <c r="D70" s="178">
        <v>0</v>
      </c>
      <c r="E70" s="84"/>
      <c r="F70" s="178">
        <v>0</v>
      </c>
      <c r="G70" s="84"/>
      <c r="H70" s="178">
        <v>223348532.52000001</v>
      </c>
      <c r="I70" s="67"/>
      <c r="J70" s="178">
        <f t="shared" si="10"/>
        <v>223348532.52000001</v>
      </c>
      <c r="K70" s="67"/>
      <c r="L70" s="178">
        <f t="shared" si="11"/>
        <v>223348532.52000001</v>
      </c>
    </row>
    <row r="71" spans="1:12" ht="24.6" customHeight="1">
      <c r="A71" s="67" t="s">
        <v>793</v>
      </c>
      <c r="C71" s="67"/>
      <c r="D71" s="178">
        <v>0</v>
      </c>
      <c r="E71" s="84"/>
      <c r="F71" s="178">
        <v>0</v>
      </c>
      <c r="G71" s="84"/>
      <c r="H71" s="178">
        <v>96931819.689999998</v>
      </c>
      <c r="I71" s="67"/>
      <c r="J71" s="178">
        <f t="shared" si="10"/>
        <v>96931819.689999998</v>
      </c>
      <c r="K71" s="67"/>
      <c r="L71" s="178">
        <f t="shared" si="11"/>
        <v>96931819.689999998</v>
      </c>
    </row>
    <row r="72" spans="1:12" ht="24.6" customHeight="1">
      <c r="A72" s="86" t="s">
        <v>544</v>
      </c>
      <c r="C72" s="67"/>
      <c r="D72" s="178">
        <v>0</v>
      </c>
      <c r="E72" s="84"/>
      <c r="F72" s="178">
        <v>0</v>
      </c>
      <c r="G72" s="84"/>
      <c r="H72" s="178">
        <v>124600000</v>
      </c>
      <c r="I72" s="67"/>
      <c r="J72" s="178">
        <f t="shared" si="10"/>
        <v>124600000</v>
      </c>
      <c r="K72" s="67"/>
      <c r="L72" s="178">
        <f t="shared" si="11"/>
        <v>124600000</v>
      </c>
    </row>
    <row r="73" spans="1:12" ht="24.6" customHeight="1">
      <c r="A73" s="86" t="s">
        <v>599</v>
      </c>
      <c r="C73" s="67"/>
      <c r="D73" s="178">
        <v>0</v>
      </c>
      <c r="E73" s="84"/>
      <c r="F73" s="178">
        <v>0</v>
      </c>
      <c r="G73" s="84"/>
      <c r="H73" s="178">
        <v>20000000</v>
      </c>
      <c r="I73" s="67"/>
      <c r="J73" s="178">
        <f t="shared" si="10"/>
        <v>20000000</v>
      </c>
      <c r="K73" s="67"/>
      <c r="L73" s="178">
        <f t="shared" si="11"/>
        <v>20000000</v>
      </c>
    </row>
    <row r="74" spans="1:12" ht="24.6" customHeight="1">
      <c r="A74" s="86" t="s">
        <v>405</v>
      </c>
      <c r="C74" s="67"/>
      <c r="D74" s="178">
        <v>0</v>
      </c>
      <c r="E74" s="84"/>
      <c r="F74" s="178">
        <v>0</v>
      </c>
      <c r="G74" s="84"/>
      <c r="H74" s="178">
        <v>116392331.20999999</v>
      </c>
      <c r="I74" s="67"/>
      <c r="J74" s="178">
        <f t="shared" si="10"/>
        <v>116392331.20999999</v>
      </c>
      <c r="K74" s="67"/>
      <c r="L74" s="178">
        <f t="shared" si="11"/>
        <v>116392331.20999999</v>
      </c>
    </row>
    <row r="75" spans="1:12" ht="24.6" customHeight="1">
      <c r="A75" s="86" t="s">
        <v>406</v>
      </c>
      <c r="C75" s="67"/>
      <c r="D75" s="178">
        <v>0</v>
      </c>
      <c r="E75" s="84"/>
      <c r="F75" s="178">
        <v>0</v>
      </c>
      <c r="G75" s="84"/>
      <c r="H75" s="178">
        <v>33166313.84</v>
      </c>
      <c r="I75" s="67"/>
      <c r="J75" s="178">
        <f>SUM(D75:H75)</f>
        <v>33166313.84</v>
      </c>
      <c r="K75" s="67"/>
      <c r="L75" s="178">
        <f t="shared" si="11"/>
        <v>33166313.84</v>
      </c>
    </row>
    <row r="76" spans="1:12" ht="24.6" customHeight="1">
      <c r="A76" s="86" t="s">
        <v>829</v>
      </c>
      <c r="C76" s="67"/>
      <c r="D76" s="178">
        <v>0</v>
      </c>
      <c r="E76" s="84"/>
      <c r="F76" s="178">
        <v>0</v>
      </c>
      <c r="G76" s="84"/>
      <c r="H76" s="178">
        <v>525515686.23000002</v>
      </c>
      <c r="I76" s="67"/>
      <c r="J76" s="178">
        <f>SUM(D76:H76)</f>
        <v>525515686.23000002</v>
      </c>
      <c r="K76" s="67"/>
      <c r="L76" s="178">
        <f t="shared" ref="L76" si="12">+J76</f>
        <v>525515686.23000002</v>
      </c>
    </row>
    <row r="77" spans="1:12" ht="24.6" customHeight="1" thickBot="1">
      <c r="A77" s="120" t="s">
        <v>397</v>
      </c>
      <c r="C77" s="67"/>
      <c r="D77" s="115">
        <f>SUM(D66:D76)</f>
        <v>0</v>
      </c>
      <c r="E77" s="43"/>
      <c r="F77" s="115">
        <f>SUM(F65:F76)</f>
        <v>0</v>
      </c>
      <c r="G77" s="73"/>
      <c r="H77" s="115">
        <f>SUM(H65:H76)</f>
        <v>2504678922.8599997</v>
      </c>
      <c r="I77" s="43"/>
      <c r="J77" s="115">
        <f>SUM(J65:J76)</f>
        <v>2504678922.8599997</v>
      </c>
      <c r="K77" s="73"/>
      <c r="L77" s="115">
        <f>SUM(L65:L76)</f>
        <v>2504678922.8599997</v>
      </c>
    </row>
    <row r="78" spans="1:12" ht="24.6" customHeight="1" thickTop="1">
      <c r="A78" s="120"/>
      <c r="C78" s="67"/>
      <c r="D78" s="73"/>
      <c r="E78" s="43"/>
      <c r="F78" s="73"/>
      <c r="G78" s="73"/>
      <c r="H78" s="73"/>
      <c r="I78" s="43"/>
      <c r="J78" s="73"/>
      <c r="K78" s="73"/>
      <c r="L78" s="73"/>
    </row>
    <row r="79" spans="1:12" ht="24.6" customHeight="1">
      <c r="A79" s="120"/>
      <c r="B79" s="84"/>
      <c r="C79" s="84"/>
      <c r="D79" s="73"/>
      <c r="E79" s="43"/>
      <c r="F79" s="73"/>
      <c r="G79" s="73"/>
      <c r="H79" s="73"/>
      <c r="I79" s="43"/>
      <c r="J79" s="40"/>
      <c r="K79" s="43"/>
      <c r="L79" s="40"/>
    </row>
    <row r="80" spans="1:12" ht="24.6" customHeight="1">
      <c r="A80" s="370" t="str">
        <f>+A41</f>
        <v>(Sign) ……………………………………...........…………………………………. Authorized Director</v>
      </c>
      <c r="B80" s="370"/>
      <c r="C80" s="370"/>
      <c r="D80" s="370"/>
      <c r="E80" s="370"/>
      <c r="F80" s="370"/>
      <c r="G80" s="370"/>
      <c r="H80" s="370"/>
      <c r="I80" s="370"/>
      <c r="J80" s="370"/>
      <c r="K80" s="370"/>
      <c r="L80" s="370"/>
    </row>
    <row r="81" spans="1:12" ht="24.6" customHeight="1">
      <c r="A81" s="98"/>
      <c r="B81" s="369" t="s">
        <v>521</v>
      </c>
      <c r="C81" s="369"/>
      <c r="D81" s="369"/>
      <c r="E81" s="369"/>
      <c r="F81" s="369"/>
      <c r="G81" s="369"/>
      <c r="H81" s="369"/>
      <c r="I81" s="369"/>
      <c r="J81" s="369"/>
      <c r="K81" s="369"/>
      <c r="L81" s="61"/>
    </row>
  </sheetData>
  <mergeCells count="12">
    <mergeCell ref="B81:K81"/>
    <mergeCell ref="A1:L1"/>
    <mergeCell ref="A41:L41"/>
    <mergeCell ref="B42:K42"/>
    <mergeCell ref="D6:L6"/>
    <mergeCell ref="D7:J9"/>
    <mergeCell ref="L7:L9"/>
    <mergeCell ref="D45:L45"/>
    <mergeCell ref="D46:J48"/>
    <mergeCell ref="L46:L48"/>
    <mergeCell ref="A43:L43"/>
    <mergeCell ref="A80:L80"/>
  </mergeCells>
  <pageMargins left="0.78740157480314965" right="0.19685039370078741" top="0.59055118110236227" bottom="0.39370078740157483" header="0.39370078740157483" footer="0.19685039370078741"/>
  <pageSetup paperSize="9" scale="80" orientation="portrait" r:id="rId1"/>
  <headerFooter scaleWithDoc="0">
    <oddHeader>&amp;L&amp;"Angsana New,Regular"&amp;12THAI POLYCONS PUBLIC COMPANY LIMITED</oddHeader>
  </headerFooter>
  <rowBreaks count="2" manualBreakCount="2">
    <brk id="42" max="16383" man="1"/>
    <brk id="42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R206"/>
  <sheetViews>
    <sheetView showGridLines="0" showRuler="0" topLeftCell="A151" zoomScaleNormal="100" zoomScaleSheetLayoutView="100" workbookViewId="0">
      <selection activeCell="R55" sqref="R55"/>
    </sheetView>
  </sheetViews>
  <sheetFormatPr defaultColWidth="9" defaultRowHeight="24" customHeight="1"/>
  <cols>
    <col min="1" max="1" width="8.09765625" style="98" customWidth="1"/>
    <col min="2" max="2" width="6.59765625" style="98" customWidth="1"/>
    <col min="3" max="3" width="9" style="98"/>
    <col min="4" max="4" width="10.69921875" style="98" customWidth="1"/>
    <col min="5" max="5" width="4.09765625" style="98" customWidth="1"/>
    <col min="6" max="6" width="3.3984375" style="98" customWidth="1"/>
    <col min="7" max="7" width="14.59765625" style="98" customWidth="1"/>
    <col min="8" max="8" width="0.8984375" style="98" customWidth="1"/>
    <col min="9" max="9" width="14.59765625" style="98" customWidth="1"/>
    <col min="10" max="10" width="0.8984375" style="98" customWidth="1"/>
    <col min="11" max="11" width="14.59765625" style="98" customWidth="1"/>
    <col min="12" max="12" width="0.8984375" style="98" customWidth="1"/>
    <col min="13" max="13" width="11.19921875" style="98" customWidth="1"/>
    <col min="14" max="14" width="2.8984375" style="98" customWidth="1"/>
    <col min="15" max="15" width="9" style="98"/>
    <col min="16" max="20" width="9.09765625" style="90" customWidth="1"/>
    <col min="21" max="21" width="9" style="90"/>
    <col min="22" max="28" width="9.09765625" style="90" customWidth="1"/>
    <col min="29" max="16384" width="9" style="90"/>
  </cols>
  <sheetData>
    <row r="1" spans="1:18" s="51" customFormat="1" ht="24" customHeight="1">
      <c r="A1" s="374" t="s">
        <v>1285</v>
      </c>
      <c r="B1" s="374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O1" s="36"/>
    </row>
    <row r="2" spans="1:18" s="51" customFormat="1" ht="24" customHeight="1">
      <c r="F2" s="108"/>
      <c r="G2" s="108"/>
      <c r="J2" s="108"/>
      <c r="K2" s="108"/>
      <c r="L2" s="108"/>
      <c r="M2" s="108"/>
      <c r="O2" s="67"/>
      <c r="P2" s="67"/>
      <c r="Q2" s="67"/>
      <c r="R2" s="67"/>
    </row>
    <row r="3" spans="1:18" s="51" customFormat="1" ht="24" customHeight="1">
      <c r="A3" s="12" t="s">
        <v>1079</v>
      </c>
      <c r="B3" s="12"/>
      <c r="F3" s="67"/>
      <c r="G3" s="108"/>
      <c r="H3" s="73"/>
      <c r="I3" s="73"/>
      <c r="J3" s="108"/>
      <c r="K3" s="108"/>
      <c r="L3" s="108"/>
      <c r="M3" s="108"/>
      <c r="P3" s="67"/>
      <c r="Q3" s="67"/>
      <c r="R3" s="67"/>
    </row>
    <row r="4" spans="1:18" s="51" customFormat="1" ht="24" customHeight="1">
      <c r="A4" s="51" t="s">
        <v>1324</v>
      </c>
      <c r="F4" s="67"/>
      <c r="G4" s="108"/>
      <c r="H4" s="73"/>
      <c r="I4" s="73"/>
      <c r="J4" s="108"/>
      <c r="K4" s="108"/>
      <c r="L4" s="108"/>
      <c r="M4" s="108"/>
      <c r="O4" s="67"/>
      <c r="P4" s="67"/>
      <c r="Q4" s="67"/>
      <c r="R4" s="67"/>
    </row>
    <row r="5" spans="1:18" s="51" customFormat="1" ht="24" customHeight="1">
      <c r="A5" s="215" t="s">
        <v>1080</v>
      </c>
      <c r="B5" s="51" t="s">
        <v>613</v>
      </c>
      <c r="F5" s="67"/>
      <c r="G5" s="108"/>
      <c r="H5" s="73"/>
      <c r="I5" s="73"/>
      <c r="J5" s="108"/>
      <c r="K5" s="108"/>
      <c r="L5" s="108"/>
      <c r="M5" s="108"/>
      <c r="O5" s="67"/>
      <c r="P5" s="67"/>
      <c r="Q5" s="67"/>
      <c r="R5" s="67"/>
    </row>
    <row r="6" spans="1:18" s="51" customFormat="1" ht="24" customHeight="1">
      <c r="A6" s="94"/>
      <c r="B6" s="216" t="s">
        <v>1081</v>
      </c>
      <c r="C6" s="51" t="s">
        <v>1408</v>
      </c>
      <c r="F6" s="67"/>
      <c r="G6" s="108"/>
      <c r="H6" s="73"/>
      <c r="I6" s="73"/>
      <c r="J6" s="108"/>
      <c r="K6" s="108"/>
      <c r="L6" s="108"/>
      <c r="M6" s="108"/>
      <c r="O6" s="67"/>
      <c r="P6" s="67"/>
      <c r="Q6" s="67"/>
      <c r="R6" s="67"/>
    </row>
    <row r="7" spans="1:18" s="51" customFormat="1" ht="24" customHeight="1">
      <c r="C7" s="51" t="s">
        <v>1409</v>
      </c>
      <c r="F7" s="67"/>
      <c r="G7" s="108"/>
      <c r="H7" s="73"/>
      <c r="I7" s="73"/>
      <c r="J7" s="108"/>
      <c r="K7" s="108"/>
      <c r="L7" s="108"/>
      <c r="M7" s="108"/>
      <c r="O7" s="67"/>
      <c r="P7" s="67"/>
      <c r="Q7" s="67"/>
      <c r="R7" s="67"/>
    </row>
    <row r="8" spans="1:18" s="51" customFormat="1" ht="24" customHeight="1">
      <c r="C8" s="51" t="s">
        <v>1410</v>
      </c>
      <c r="F8" s="67"/>
      <c r="G8" s="108"/>
      <c r="H8" s="73"/>
      <c r="I8" s="73"/>
      <c r="J8" s="108"/>
      <c r="K8" s="108"/>
      <c r="L8" s="108"/>
      <c r="M8" s="108"/>
      <c r="O8" s="67"/>
      <c r="P8" s="67"/>
      <c r="R8" s="67"/>
    </row>
    <row r="9" spans="1:18" s="51" customFormat="1" ht="24" customHeight="1">
      <c r="C9" s="51" t="s">
        <v>1411</v>
      </c>
      <c r="F9" s="67"/>
      <c r="G9" s="108"/>
      <c r="H9" s="73"/>
      <c r="I9" s="73"/>
      <c r="J9" s="108"/>
      <c r="K9" s="108"/>
      <c r="L9" s="108"/>
      <c r="M9" s="108"/>
      <c r="O9" s="67"/>
      <c r="P9" s="67"/>
      <c r="Q9" s="67"/>
      <c r="R9" s="67"/>
    </row>
    <row r="10" spans="1:18" s="51" customFormat="1" ht="24" customHeight="1">
      <c r="C10" s="51" t="s">
        <v>1031</v>
      </c>
      <c r="F10" s="67"/>
      <c r="G10" s="108"/>
      <c r="H10" s="73"/>
      <c r="I10" s="73"/>
      <c r="J10" s="108"/>
      <c r="K10" s="108"/>
      <c r="L10" s="108"/>
      <c r="M10" s="108"/>
      <c r="O10" s="67"/>
      <c r="P10" s="67"/>
      <c r="Q10" s="67"/>
      <c r="R10" s="67"/>
    </row>
    <row r="11" spans="1:18" s="51" customFormat="1" ht="24" customHeight="1">
      <c r="B11" s="216" t="s">
        <v>1082</v>
      </c>
      <c r="C11" s="51" t="s">
        <v>1412</v>
      </c>
      <c r="F11" s="67"/>
      <c r="G11" s="108"/>
      <c r="H11" s="73"/>
      <c r="I11" s="73"/>
      <c r="J11" s="108"/>
      <c r="K11" s="108"/>
      <c r="L11" s="108"/>
      <c r="M11" s="108"/>
      <c r="O11" s="67"/>
      <c r="P11" s="67"/>
      <c r="Q11" s="67"/>
      <c r="R11" s="67"/>
    </row>
    <row r="12" spans="1:18" s="51" customFormat="1" ht="24" customHeight="1">
      <c r="C12" s="51" t="s">
        <v>1413</v>
      </c>
      <c r="H12" s="73"/>
      <c r="I12" s="73"/>
      <c r="J12" s="108"/>
      <c r="K12" s="108"/>
      <c r="L12" s="108"/>
      <c r="M12" s="108"/>
      <c r="O12" s="67"/>
      <c r="P12" s="67"/>
      <c r="Q12" s="67"/>
      <c r="R12" s="67"/>
    </row>
    <row r="13" spans="1:18" s="51" customFormat="1" ht="24" customHeight="1">
      <c r="C13" s="51" t="s">
        <v>1414</v>
      </c>
      <c r="H13" s="73"/>
      <c r="I13" s="73"/>
      <c r="J13" s="108"/>
      <c r="K13" s="108"/>
      <c r="L13" s="108"/>
      <c r="M13" s="108"/>
      <c r="O13" s="67"/>
      <c r="P13" s="67"/>
      <c r="Q13" s="67"/>
      <c r="R13" s="67"/>
    </row>
    <row r="14" spans="1:18" s="51" customFormat="1" ht="24" customHeight="1">
      <c r="B14" s="216" t="s">
        <v>1083</v>
      </c>
      <c r="C14" s="51" t="s">
        <v>1415</v>
      </c>
      <c r="H14" s="73"/>
      <c r="I14" s="73"/>
      <c r="J14" s="108"/>
      <c r="K14" s="108"/>
      <c r="L14" s="108"/>
      <c r="M14" s="108"/>
      <c r="O14" s="67"/>
      <c r="P14" s="67"/>
      <c r="Q14" s="67"/>
      <c r="R14" s="67"/>
    </row>
    <row r="15" spans="1:18" s="51" customFormat="1" ht="24" customHeight="1">
      <c r="C15" s="51" t="s">
        <v>1416</v>
      </c>
      <c r="F15" s="43"/>
      <c r="G15" s="73"/>
      <c r="H15" s="73"/>
      <c r="I15" s="73"/>
      <c r="J15" s="108"/>
      <c r="K15" s="108"/>
      <c r="L15" s="108"/>
      <c r="M15" s="108"/>
      <c r="O15" s="67"/>
      <c r="P15" s="67"/>
      <c r="Q15" s="67"/>
      <c r="R15" s="67"/>
    </row>
    <row r="16" spans="1:18" s="51" customFormat="1" ht="24" customHeight="1">
      <c r="B16" s="216" t="s">
        <v>1084</v>
      </c>
      <c r="C16" s="51" t="s">
        <v>1417</v>
      </c>
      <c r="F16" s="43"/>
      <c r="G16" s="73"/>
      <c r="H16" s="73"/>
      <c r="I16" s="73"/>
      <c r="J16" s="108"/>
      <c r="K16" s="108"/>
      <c r="L16" s="108"/>
      <c r="M16" s="108"/>
      <c r="O16" s="67"/>
      <c r="P16" s="67"/>
      <c r="Q16" s="67"/>
      <c r="R16" s="67"/>
    </row>
    <row r="17" spans="1:18" s="51" customFormat="1" ht="24" customHeight="1">
      <c r="C17" s="51" t="s">
        <v>614</v>
      </c>
      <c r="D17" s="108"/>
      <c r="E17" s="108"/>
      <c r="F17" s="43"/>
      <c r="G17" s="73"/>
      <c r="H17" s="73"/>
      <c r="I17" s="73"/>
      <c r="J17" s="108"/>
      <c r="K17" s="108"/>
      <c r="L17" s="108"/>
      <c r="M17" s="108"/>
      <c r="O17" s="67"/>
      <c r="P17" s="67"/>
      <c r="Q17" s="67"/>
      <c r="R17" s="67"/>
    </row>
    <row r="18" spans="1:18" s="51" customFormat="1" ht="24" customHeight="1">
      <c r="A18" s="215" t="s">
        <v>1085</v>
      </c>
      <c r="B18" s="51" t="s">
        <v>615</v>
      </c>
      <c r="D18" s="67"/>
      <c r="E18" s="67"/>
      <c r="F18" s="67"/>
      <c r="G18" s="67"/>
      <c r="H18" s="86"/>
      <c r="I18" s="86"/>
      <c r="J18" s="108"/>
      <c r="K18" s="108"/>
      <c r="L18" s="108"/>
      <c r="M18" s="108"/>
      <c r="O18" s="67"/>
      <c r="P18" s="61"/>
      <c r="Q18" s="61"/>
      <c r="R18" s="61"/>
    </row>
    <row r="19" spans="1:18" s="51" customFormat="1" ht="24" customHeight="1">
      <c r="A19" s="108"/>
      <c r="B19" s="216" t="s">
        <v>1086</v>
      </c>
      <c r="C19" s="108" t="s">
        <v>788</v>
      </c>
      <c r="D19" s="108"/>
      <c r="F19" s="67"/>
      <c r="G19" s="108"/>
      <c r="H19" s="108"/>
      <c r="I19" s="108"/>
      <c r="J19" s="108"/>
      <c r="K19" s="108"/>
      <c r="L19" s="108"/>
      <c r="M19" s="108"/>
    </row>
    <row r="20" spans="1:18" s="51" customFormat="1" ht="24" customHeight="1">
      <c r="C20" s="51" t="s">
        <v>790</v>
      </c>
      <c r="F20" s="67"/>
      <c r="G20" s="108"/>
      <c r="H20" s="108"/>
      <c r="I20" s="108"/>
      <c r="J20" s="108"/>
      <c r="K20" s="108"/>
      <c r="L20" s="108"/>
      <c r="M20" s="108"/>
    </row>
    <row r="21" spans="1:18" s="51" customFormat="1" ht="24" customHeight="1">
      <c r="C21" s="51" t="s">
        <v>789</v>
      </c>
      <c r="F21" s="67"/>
      <c r="G21" s="108"/>
      <c r="H21" s="108"/>
      <c r="I21" s="108"/>
      <c r="J21" s="108"/>
      <c r="K21" s="108"/>
      <c r="L21" s="108"/>
      <c r="M21" s="108"/>
    </row>
    <row r="22" spans="1:18" s="51" customFormat="1" ht="24" customHeight="1">
      <c r="B22" s="216" t="s">
        <v>1087</v>
      </c>
      <c r="C22" s="51" t="s">
        <v>791</v>
      </c>
      <c r="F22" s="67"/>
      <c r="G22" s="108"/>
      <c r="H22" s="108"/>
      <c r="I22" s="108"/>
      <c r="J22" s="108"/>
      <c r="K22" s="108"/>
      <c r="L22" s="108"/>
      <c r="M22" s="108"/>
    </row>
    <row r="23" spans="1:18" s="51" customFormat="1" ht="24" customHeight="1">
      <c r="C23" s="51" t="s">
        <v>616</v>
      </c>
      <c r="F23" s="67"/>
      <c r="G23" s="108"/>
      <c r="H23" s="108"/>
      <c r="I23" s="108"/>
      <c r="J23" s="108"/>
      <c r="K23" s="108"/>
      <c r="L23" s="108"/>
      <c r="M23" s="108"/>
    </row>
    <row r="24" spans="1:18" s="51" customFormat="1" ht="24" customHeight="1">
      <c r="B24" s="216" t="s">
        <v>1088</v>
      </c>
      <c r="C24" s="51" t="s">
        <v>617</v>
      </c>
      <c r="F24" s="67"/>
      <c r="G24" s="108"/>
      <c r="H24" s="108"/>
      <c r="I24" s="108"/>
      <c r="J24" s="108"/>
      <c r="K24" s="108"/>
      <c r="L24" s="108"/>
      <c r="M24" s="108"/>
    </row>
    <row r="25" spans="1:18" s="51" customFormat="1" ht="24" customHeight="1">
      <c r="C25" s="51" t="s">
        <v>618</v>
      </c>
      <c r="F25" s="67"/>
      <c r="G25" s="108"/>
      <c r="H25" s="108"/>
      <c r="I25" s="108"/>
      <c r="J25" s="108"/>
      <c r="K25" s="108"/>
      <c r="L25" s="108"/>
      <c r="M25" s="108"/>
    </row>
    <row r="26" spans="1:18" s="51" customFormat="1" ht="24" customHeight="1">
      <c r="B26" s="216" t="s">
        <v>1089</v>
      </c>
      <c r="C26" s="51" t="s">
        <v>619</v>
      </c>
      <c r="F26" s="67"/>
      <c r="G26" s="108"/>
      <c r="H26" s="108"/>
      <c r="I26" s="108"/>
      <c r="J26" s="108"/>
      <c r="K26" s="108"/>
      <c r="L26" s="108"/>
      <c r="M26" s="108"/>
    </row>
    <row r="27" spans="1:18" s="51" customFormat="1" ht="24" customHeight="1">
      <c r="C27" s="51" t="s">
        <v>620</v>
      </c>
      <c r="K27" s="108"/>
      <c r="L27" s="108"/>
      <c r="M27" s="108"/>
    </row>
    <row r="28" spans="1:18" s="51" customFormat="1" ht="24" customHeight="1">
      <c r="B28" s="216" t="s">
        <v>1090</v>
      </c>
      <c r="C28" s="51" t="s">
        <v>621</v>
      </c>
      <c r="O28"/>
    </row>
    <row r="29" spans="1:18" s="51" customFormat="1" ht="24" customHeight="1">
      <c r="C29" s="51" t="s">
        <v>622</v>
      </c>
    </row>
    <row r="30" spans="1:18" s="51" customFormat="1" ht="24" customHeight="1">
      <c r="B30" s="216" t="s">
        <v>1091</v>
      </c>
      <c r="C30" s="51" t="s">
        <v>624</v>
      </c>
      <c r="F30" s="86"/>
      <c r="G30" s="108"/>
      <c r="H30" s="86"/>
      <c r="I30" s="108"/>
      <c r="J30" s="86"/>
      <c r="K30" s="108"/>
      <c r="L30" s="86"/>
      <c r="M30" s="108"/>
    </row>
    <row r="31" spans="1:18" s="51" customFormat="1" ht="24" customHeight="1">
      <c r="C31" s="51" t="s">
        <v>625</v>
      </c>
      <c r="F31" s="86"/>
      <c r="G31" s="108"/>
      <c r="H31" s="86"/>
      <c r="I31" s="108"/>
      <c r="J31" s="86"/>
      <c r="K31" s="108"/>
      <c r="L31" s="86"/>
      <c r="M31" s="108"/>
    </row>
    <row r="32" spans="1:18" s="51" customFormat="1" ht="24" customHeight="1">
      <c r="F32" s="86"/>
      <c r="G32" s="108"/>
      <c r="H32" s="86"/>
      <c r="I32" s="108"/>
      <c r="J32" s="86"/>
      <c r="K32" s="108"/>
      <c r="L32" s="86"/>
      <c r="M32" s="108"/>
    </row>
    <row r="33" spans="1:13" s="51" customFormat="1" ht="24" customHeight="1">
      <c r="F33" s="67"/>
      <c r="G33" s="108"/>
      <c r="H33" s="108"/>
      <c r="I33" s="108"/>
      <c r="J33" s="108"/>
      <c r="K33" s="108"/>
      <c r="L33" s="108"/>
      <c r="M33" s="108"/>
    </row>
    <row r="34" spans="1:13" s="51" customFormat="1" ht="24" customHeight="1">
      <c r="A34" s="370" t="str">
        <f>+'[4]59-62'!A128:L128</f>
        <v>(Sign) ……………………………………...........…………………………………. Authorized Director</v>
      </c>
      <c r="B34" s="370"/>
      <c r="C34" s="370"/>
      <c r="D34" s="370"/>
      <c r="E34" s="370"/>
      <c r="F34" s="370"/>
      <c r="G34" s="370"/>
      <c r="H34" s="370"/>
      <c r="I34" s="370"/>
      <c r="J34" s="370"/>
      <c r="K34" s="370"/>
      <c r="L34" s="370"/>
      <c r="M34" s="370"/>
    </row>
    <row r="35" spans="1:13" s="51" customFormat="1" ht="24" customHeight="1">
      <c r="A35" s="108"/>
      <c r="B35" s="108"/>
      <c r="C35" s="108"/>
      <c r="D35" s="108" t="s">
        <v>441</v>
      </c>
      <c r="E35" s="108"/>
      <c r="F35" s="108"/>
      <c r="G35" s="108"/>
      <c r="H35" s="108"/>
      <c r="I35" s="108"/>
      <c r="J35" s="108"/>
      <c r="K35" s="108"/>
      <c r="L35" s="108"/>
      <c r="M35" s="108"/>
    </row>
    <row r="36" spans="1:13" s="51" customFormat="1" ht="26.1" customHeight="1">
      <c r="A36" s="374" t="s">
        <v>866</v>
      </c>
      <c r="B36" s="374"/>
      <c r="C36" s="370"/>
      <c r="D36" s="370"/>
      <c r="E36" s="370"/>
      <c r="F36" s="370"/>
      <c r="G36" s="370"/>
      <c r="H36" s="370"/>
      <c r="I36" s="370"/>
      <c r="J36" s="370"/>
      <c r="K36" s="370"/>
      <c r="L36" s="370"/>
      <c r="M36" s="370"/>
    </row>
    <row r="37" spans="1:13" s="51" customFormat="1" ht="26.1" customHeight="1">
      <c r="E37" s="108"/>
      <c r="F37" s="108"/>
      <c r="G37" s="108"/>
      <c r="H37" s="108"/>
      <c r="I37" s="108"/>
      <c r="J37" s="108"/>
      <c r="K37" s="108"/>
      <c r="L37" s="108"/>
      <c r="M37" s="108"/>
    </row>
    <row r="38" spans="1:13" s="51" customFormat="1" ht="26.1" customHeight="1">
      <c r="B38" s="216" t="s">
        <v>1092</v>
      </c>
      <c r="C38" s="51" t="s">
        <v>805</v>
      </c>
      <c r="F38" s="86"/>
      <c r="G38" s="108"/>
      <c r="H38" s="86"/>
      <c r="I38" s="108"/>
      <c r="J38" s="86"/>
      <c r="K38" s="108"/>
      <c r="L38" s="86"/>
      <c r="M38" s="108"/>
    </row>
    <row r="39" spans="1:13" s="51" customFormat="1" ht="26.1" customHeight="1">
      <c r="C39" s="51" t="s">
        <v>623</v>
      </c>
      <c r="F39" s="86"/>
      <c r="G39" s="108"/>
      <c r="H39" s="86"/>
      <c r="I39" s="108"/>
      <c r="J39" s="86"/>
      <c r="K39" s="108"/>
      <c r="L39" s="86"/>
      <c r="M39" s="108"/>
    </row>
    <row r="40" spans="1:13" s="51" customFormat="1" ht="26.1" customHeight="1">
      <c r="B40" s="216" t="s">
        <v>1093</v>
      </c>
      <c r="C40" s="51" t="s">
        <v>806</v>
      </c>
    </row>
    <row r="41" spans="1:13" s="51" customFormat="1" ht="26.1" customHeight="1">
      <c r="C41" s="51" t="s">
        <v>623</v>
      </c>
      <c r="F41" s="86"/>
      <c r="G41" s="108"/>
      <c r="H41" s="86"/>
      <c r="I41" s="108"/>
      <c r="J41" s="86"/>
      <c r="K41" s="108"/>
      <c r="L41" s="86"/>
      <c r="M41" s="108"/>
    </row>
    <row r="42" spans="1:13" s="51" customFormat="1" ht="26.1" customHeight="1">
      <c r="A42" s="51" t="s">
        <v>239</v>
      </c>
      <c r="B42" s="216" t="s">
        <v>1094</v>
      </c>
      <c r="C42" s="51" t="s">
        <v>626</v>
      </c>
      <c r="F42" s="86"/>
      <c r="G42" s="108"/>
      <c r="H42" s="86"/>
      <c r="I42" s="108"/>
      <c r="J42" s="86"/>
      <c r="K42" s="108"/>
      <c r="L42" s="86"/>
      <c r="M42" s="108"/>
    </row>
    <row r="43" spans="1:13" s="51" customFormat="1" ht="26.1" customHeight="1">
      <c r="C43" s="51" t="s">
        <v>627</v>
      </c>
      <c r="F43" s="86"/>
      <c r="G43" s="108"/>
      <c r="H43" s="86"/>
      <c r="I43" s="108"/>
      <c r="J43" s="86"/>
      <c r="K43" s="108"/>
      <c r="L43" s="86"/>
      <c r="M43" s="108"/>
    </row>
    <row r="44" spans="1:13" s="51" customFormat="1" ht="26.1" customHeight="1">
      <c r="B44" s="216" t="s">
        <v>1095</v>
      </c>
      <c r="C44" s="51" t="s">
        <v>630</v>
      </c>
      <c r="F44" s="86"/>
      <c r="G44" s="108"/>
      <c r="H44" s="86"/>
      <c r="I44" s="108"/>
      <c r="J44" s="86"/>
      <c r="K44" s="108"/>
      <c r="L44" s="86"/>
      <c r="M44" s="108"/>
    </row>
    <row r="45" spans="1:13" s="51" customFormat="1" ht="26.1" customHeight="1">
      <c r="C45" s="51" t="s">
        <v>628</v>
      </c>
      <c r="F45" s="86"/>
      <c r="G45" s="108"/>
      <c r="H45" s="86"/>
      <c r="I45" s="108"/>
      <c r="J45" s="86"/>
      <c r="K45" s="108"/>
      <c r="L45" s="86"/>
      <c r="M45" s="108"/>
    </row>
    <row r="46" spans="1:13" s="51" customFormat="1" ht="26.1" customHeight="1">
      <c r="C46" s="51" t="s">
        <v>629</v>
      </c>
      <c r="F46" s="86"/>
      <c r="G46" s="108"/>
      <c r="H46" s="86"/>
      <c r="I46" s="108"/>
      <c r="J46" s="86"/>
      <c r="K46" s="108"/>
      <c r="L46" s="86"/>
      <c r="M46" s="108"/>
    </row>
    <row r="47" spans="1:13" s="51" customFormat="1" ht="26.1" customHeight="1">
      <c r="B47" s="216" t="s">
        <v>1096</v>
      </c>
      <c r="C47" s="51" t="s">
        <v>776</v>
      </c>
      <c r="F47" s="86"/>
      <c r="G47" s="108"/>
      <c r="H47" s="86"/>
      <c r="I47" s="108"/>
      <c r="J47" s="86"/>
      <c r="K47" s="108"/>
      <c r="L47" s="86"/>
      <c r="M47" s="108"/>
    </row>
    <row r="48" spans="1:13" s="51" customFormat="1" ht="26.1" customHeight="1">
      <c r="C48" s="51" t="s">
        <v>775</v>
      </c>
    </row>
    <row r="49" spans="1:17" s="51" customFormat="1" ht="26.1" customHeight="1">
      <c r="B49" s="216" t="s">
        <v>1097</v>
      </c>
      <c r="C49" s="51" t="s">
        <v>635</v>
      </c>
    </row>
    <row r="50" spans="1:17" s="51" customFormat="1" ht="26.1" customHeight="1">
      <c r="C50" s="51" t="s">
        <v>631</v>
      </c>
    </row>
    <row r="51" spans="1:17" s="51" customFormat="1" ht="26.1" customHeight="1">
      <c r="B51" s="216" t="s">
        <v>1098</v>
      </c>
      <c r="C51" s="51" t="s">
        <v>634</v>
      </c>
    </row>
    <row r="52" spans="1:17" s="51" customFormat="1" ht="26.1" customHeight="1">
      <c r="C52" s="51" t="s">
        <v>632</v>
      </c>
      <c r="P52" s="67"/>
      <c r="Q52" s="67"/>
    </row>
    <row r="53" spans="1:17" s="51" customFormat="1" ht="26.1" customHeight="1">
      <c r="A53" s="67" t="s">
        <v>239</v>
      </c>
      <c r="B53" s="67"/>
      <c r="C53" s="51" t="s">
        <v>633</v>
      </c>
      <c r="D53" s="67"/>
      <c r="O53" s="67"/>
      <c r="P53" s="67"/>
      <c r="Q53" s="67"/>
    </row>
    <row r="54" spans="1:17" s="51" customFormat="1" ht="26.1" customHeight="1">
      <c r="A54" s="67"/>
      <c r="B54" s="216" t="s">
        <v>1099</v>
      </c>
      <c r="C54" s="51" t="s">
        <v>636</v>
      </c>
      <c r="D54" s="67"/>
      <c r="O54" s="67"/>
      <c r="P54" s="67"/>
      <c r="Q54" s="67"/>
    </row>
    <row r="55" spans="1:17" s="51" customFormat="1" ht="26.1" customHeight="1">
      <c r="C55" s="51" t="s">
        <v>637</v>
      </c>
    </row>
    <row r="56" spans="1:17" s="51" customFormat="1" ht="26.1" customHeight="1">
      <c r="A56" s="67" t="s">
        <v>319</v>
      </c>
      <c r="B56" s="216" t="s">
        <v>1100</v>
      </c>
      <c r="C56" s="51" t="s">
        <v>1432</v>
      </c>
      <c r="D56" s="67"/>
    </row>
    <row r="57" spans="1:17" s="51" customFormat="1" ht="26.1" customHeight="1">
      <c r="C57" s="51" t="s">
        <v>1433</v>
      </c>
      <c r="D57" s="67"/>
      <c r="E57" s="67"/>
      <c r="M57" s="86"/>
    </row>
    <row r="58" spans="1:17" s="51" customFormat="1" ht="26.1" customHeight="1">
      <c r="A58" s="67" t="s">
        <v>320</v>
      </c>
      <c r="B58" s="216" t="s">
        <v>1101</v>
      </c>
      <c r="C58" s="51" t="s">
        <v>1434</v>
      </c>
      <c r="D58" s="67"/>
      <c r="E58" s="67"/>
      <c r="M58" s="86"/>
    </row>
    <row r="59" spans="1:17" s="51" customFormat="1" ht="26.1" customHeight="1">
      <c r="C59" s="51" t="s">
        <v>1568</v>
      </c>
      <c r="D59" s="67"/>
      <c r="E59" s="67"/>
      <c r="M59" s="86"/>
    </row>
    <row r="60" spans="1:17" s="51" customFormat="1" ht="26.1" customHeight="1">
      <c r="A60" s="67" t="s">
        <v>320</v>
      </c>
      <c r="B60" s="51" t="s">
        <v>1102</v>
      </c>
      <c r="C60" s="51" t="s">
        <v>638</v>
      </c>
      <c r="D60" s="67"/>
      <c r="E60" s="67"/>
      <c r="M60" s="86"/>
    </row>
    <row r="61" spans="1:17" s="51" customFormat="1" ht="26.1" customHeight="1">
      <c r="C61" s="51" t="s">
        <v>639</v>
      </c>
      <c r="D61" s="67"/>
      <c r="K61" s="73"/>
    </row>
    <row r="62" spans="1:17" s="51" customFormat="1" ht="26.1" customHeight="1">
      <c r="B62" s="216" t="s">
        <v>1103</v>
      </c>
      <c r="C62" s="67" t="s">
        <v>759</v>
      </c>
      <c r="D62" s="67"/>
      <c r="E62" s="67"/>
      <c r="M62" s="86"/>
    </row>
    <row r="63" spans="1:17" s="51" customFormat="1" ht="26.1" customHeight="1">
      <c r="B63" s="216"/>
      <c r="C63" s="67" t="s">
        <v>761</v>
      </c>
      <c r="E63" s="67"/>
      <c r="M63" s="86"/>
    </row>
    <row r="64" spans="1:17" s="51" customFormat="1" ht="26.1" customHeight="1">
      <c r="B64" s="216"/>
      <c r="C64" s="67" t="s">
        <v>760</v>
      </c>
      <c r="E64" s="67"/>
      <c r="M64" s="86"/>
    </row>
    <row r="65" spans="1:13" s="51" customFormat="1" ht="26.1" customHeight="1">
      <c r="B65" s="216"/>
      <c r="C65" s="67"/>
      <c r="E65" s="67"/>
      <c r="M65" s="86"/>
    </row>
    <row r="66" spans="1:13" s="51" customFormat="1" ht="26.1" customHeight="1">
      <c r="A66" s="67"/>
      <c r="B66" s="67"/>
      <c r="D66" s="67"/>
    </row>
    <row r="67" spans="1:13" s="51" customFormat="1" ht="26.1" customHeight="1">
      <c r="A67" s="370" t="str">
        <f>+A34</f>
        <v>(Sign) ……………………………………...........…………………………………. Authorized Director</v>
      </c>
      <c r="B67" s="370"/>
      <c r="C67" s="370"/>
      <c r="D67" s="370"/>
      <c r="E67" s="370"/>
      <c r="F67" s="370"/>
      <c r="G67" s="370"/>
      <c r="H67" s="370"/>
      <c r="I67" s="370"/>
      <c r="J67" s="370"/>
      <c r="K67" s="370"/>
      <c r="L67" s="370"/>
      <c r="M67" s="370"/>
    </row>
    <row r="68" spans="1:13" s="51" customFormat="1" ht="26.1" customHeight="1">
      <c r="A68" s="108"/>
      <c r="B68" s="108"/>
      <c r="C68" s="108"/>
      <c r="D68" s="108" t="s">
        <v>441</v>
      </c>
      <c r="E68" s="108"/>
      <c r="F68" s="108"/>
      <c r="G68" s="108"/>
      <c r="H68" s="108"/>
      <c r="I68" s="108"/>
      <c r="J68" s="108"/>
      <c r="K68" s="108"/>
      <c r="L68" s="108"/>
      <c r="M68" s="108"/>
    </row>
    <row r="69" spans="1:13" s="51" customFormat="1" ht="26.1" customHeight="1">
      <c r="A69" s="374" t="s">
        <v>867</v>
      </c>
      <c r="B69" s="374"/>
      <c r="C69" s="370"/>
      <c r="D69" s="370"/>
      <c r="E69" s="370"/>
      <c r="F69" s="370"/>
      <c r="G69" s="370"/>
      <c r="H69" s="370"/>
      <c r="I69" s="370"/>
      <c r="J69" s="370"/>
      <c r="K69" s="370"/>
      <c r="L69" s="370"/>
      <c r="M69" s="370"/>
    </row>
    <row r="70" spans="1:13" s="51" customFormat="1" ht="26.1" customHeight="1">
      <c r="E70" s="67"/>
      <c r="M70" s="86"/>
    </row>
    <row r="71" spans="1:13" s="51" customFormat="1" ht="26.1" customHeight="1">
      <c r="B71" s="216" t="s">
        <v>1104</v>
      </c>
      <c r="C71" s="67" t="s">
        <v>762</v>
      </c>
      <c r="D71" s="67"/>
      <c r="E71" s="67"/>
      <c r="M71" s="86"/>
    </row>
    <row r="72" spans="1:13" s="51" customFormat="1" ht="26.1" customHeight="1">
      <c r="B72" s="216"/>
      <c r="C72" s="67" t="s">
        <v>766</v>
      </c>
      <c r="E72" s="67"/>
      <c r="M72" s="86"/>
    </row>
    <row r="73" spans="1:13" s="51" customFormat="1" ht="26.1" customHeight="1">
      <c r="C73" s="51" t="s">
        <v>767</v>
      </c>
      <c r="E73" s="67"/>
      <c r="M73" s="86"/>
    </row>
    <row r="74" spans="1:13" s="51" customFormat="1" ht="26.1" customHeight="1">
      <c r="A74" s="215" t="s">
        <v>1105</v>
      </c>
      <c r="B74" s="51" t="s">
        <v>640</v>
      </c>
      <c r="E74" s="67"/>
      <c r="M74" s="86"/>
    </row>
    <row r="75" spans="1:13" s="51" customFormat="1" ht="26.1" customHeight="1">
      <c r="B75" s="216" t="s">
        <v>1106</v>
      </c>
      <c r="C75" s="51" t="s">
        <v>641</v>
      </c>
    </row>
    <row r="76" spans="1:13" s="51" customFormat="1" ht="26.1" customHeight="1">
      <c r="C76" s="51" t="s">
        <v>1325</v>
      </c>
    </row>
    <row r="77" spans="1:13" s="51" customFormat="1" ht="26.1" customHeight="1">
      <c r="B77" s="216" t="s">
        <v>1107</v>
      </c>
      <c r="C77" s="51" t="s">
        <v>1435</v>
      </c>
    </row>
    <row r="78" spans="1:13" s="51" customFormat="1" ht="26.1" customHeight="1">
      <c r="A78" s="67" t="s">
        <v>2</v>
      </c>
      <c r="B78" s="67"/>
      <c r="C78" s="51" t="s">
        <v>1436</v>
      </c>
      <c r="D78" s="67"/>
      <c r="E78" s="67"/>
      <c r="F78" s="67"/>
      <c r="G78" s="67"/>
    </row>
    <row r="79" spans="1:13" s="51" customFormat="1" ht="26.1" customHeight="1">
      <c r="A79" s="215" t="s">
        <v>1108</v>
      </c>
      <c r="B79" s="67" t="s">
        <v>642</v>
      </c>
      <c r="D79" s="67"/>
      <c r="E79" s="67"/>
      <c r="F79" s="67"/>
      <c r="G79" s="67"/>
    </row>
    <row r="80" spans="1:13" s="51" customFormat="1" ht="26.1" customHeight="1">
      <c r="A80" s="51" t="s">
        <v>303</v>
      </c>
      <c r="B80" s="216" t="s">
        <v>1109</v>
      </c>
      <c r="C80" s="51" t="s">
        <v>643</v>
      </c>
    </row>
    <row r="81" spans="1:13" s="51" customFormat="1" ht="26.1" customHeight="1">
      <c r="C81" s="51" t="s">
        <v>1437</v>
      </c>
    </row>
    <row r="82" spans="1:13" s="51" customFormat="1" ht="26.1" customHeight="1">
      <c r="B82" s="216" t="s">
        <v>1110</v>
      </c>
      <c r="C82" s="51" t="s">
        <v>644</v>
      </c>
    </row>
    <row r="83" spans="1:13" s="51" customFormat="1" ht="26.1" customHeight="1">
      <c r="C83" s="51" t="s">
        <v>646</v>
      </c>
    </row>
    <row r="84" spans="1:13" s="51" customFormat="1" ht="26.1" customHeight="1">
      <c r="C84" s="51" t="s">
        <v>1518</v>
      </c>
    </row>
    <row r="85" spans="1:13" s="51" customFormat="1" ht="26.1" customHeight="1">
      <c r="B85" s="216" t="s">
        <v>1111</v>
      </c>
      <c r="C85" s="51" t="s">
        <v>1438</v>
      </c>
    </row>
    <row r="86" spans="1:13" s="51" customFormat="1" ht="26.1" customHeight="1">
      <c r="C86" s="51" t="s">
        <v>1439</v>
      </c>
    </row>
    <row r="87" spans="1:13" s="51" customFormat="1" ht="26.1" customHeight="1">
      <c r="A87" s="215" t="s">
        <v>1112</v>
      </c>
      <c r="B87" s="51" t="s">
        <v>647</v>
      </c>
    </row>
    <row r="88" spans="1:13" s="51" customFormat="1" ht="26.1" customHeight="1">
      <c r="A88" s="51" t="s">
        <v>338</v>
      </c>
      <c r="B88" s="216" t="s">
        <v>1113</v>
      </c>
      <c r="C88" s="51" t="s">
        <v>648</v>
      </c>
    </row>
    <row r="89" spans="1:13" s="51" customFormat="1" ht="26.1" customHeight="1">
      <c r="C89" s="51" t="s">
        <v>649</v>
      </c>
    </row>
    <row r="90" spans="1:13" s="51" customFormat="1" ht="26.1" customHeight="1">
      <c r="C90" s="51" t="s">
        <v>645</v>
      </c>
    </row>
    <row r="91" spans="1:13" s="51" customFormat="1" ht="26.1" customHeight="1">
      <c r="B91" s="217" t="s">
        <v>1114</v>
      </c>
      <c r="C91" s="51" t="s">
        <v>1440</v>
      </c>
    </row>
    <row r="92" spans="1:13" s="51" customFormat="1" ht="26.1" customHeight="1">
      <c r="B92" s="67"/>
      <c r="C92" s="67" t="s">
        <v>1441</v>
      </c>
    </row>
    <row r="93" spans="1:13" s="51" customFormat="1" ht="24" customHeight="1">
      <c r="A93" s="215" t="s">
        <v>1115</v>
      </c>
      <c r="B93" s="51" t="s">
        <v>650</v>
      </c>
    </row>
    <row r="94" spans="1:13" s="51" customFormat="1" ht="24" customHeight="1">
      <c r="B94" s="217" t="s">
        <v>1116</v>
      </c>
      <c r="C94" s="67" t="s">
        <v>653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</row>
    <row r="95" spans="1:13" s="51" customFormat="1" ht="24" customHeight="1">
      <c r="A95" s="67"/>
      <c r="B95" s="67"/>
      <c r="C95" s="67" t="s">
        <v>652</v>
      </c>
      <c r="D95" s="67"/>
      <c r="E95" s="67"/>
      <c r="F95" s="67"/>
      <c r="G95" s="67"/>
      <c r="H95" s="67"/>
      <c r="I95" s="67"/>
      <c r="J95" s="67"/>
      <c r="K95" s="67"/>
      <c r="L95" s="67"/>
      <c r="M95" s="67"/>
    </row>
    <row r="96" spans="1:13" s="51" customFormat="1" ht="24" customHeight="1">
      <c r="A96" s="67" t="s">
        <v>304</v>
      </c>
      <c r="B96" s="67"/>
      <c r="C96" s="67" t="s">
        <v>1523</v>
      </c>
      <c r="D96" s="67"/>
      <c r="E96" s="67"/>
      <c r="F96" s="67"/>
      <c r="G96" s="67"/>
      <c r="H96" s="67"/>
      <c r="I96" s="67"/>
      <c r="J96" s="67"/>
      <c r="K96" s="67"/>
      <c r="L96" s="67"/>
      <c r="M96" s="67"/>
    </row>
    <row r="97" spans="1:13" s="51" customFormat="1" ht="24" customHeight="1">
      <c r="B97" s="217" t="s">
        <v>1117</v>
      </c>
      <c r="C97" s="67" t="s">
        <v>1442</v>
      </c>
      <c r="D97" s="67"/>
      <c r="E97" s="67"/>
      <c r="F97" s="67"/>
      <c r="G97" s="67"/>
      <c r="H97" s="67"/>
      <c r="I97" s="67"/>
      <c r="J97" s="67"/>
      <c r="K97" s="67"/>
      <c r="L97" s="67"/>
      <c r="M97" s="67"/>
    </row>
    <row r="98" spans="1:13" s="51" customFormat="1" ht="24" customHeight="1">
      <c r="A98" s="67" t="s">
        <v>304</v>
      </c>
      <c r="B98" s="67"/>
      <c r="C98" s="67" t="s">
        <v>1443</v>
      </c>
      <c r="D98" s="67"/>
      <c r="E98" s="67"/>
      <c r="F98" s="67"/>
      <c r="G98" s="67"/>
      <c r="H98" s="67"/>
      <c r="I98" s="67"/>
      <c r="J98" s="67"/>
      <c r="K98" s="67"/>
      <c r="L98" s="67"/>
      <c r="M98" s="67"/>
    </row>
    <row r="99" spans="1:13" s="51" customFormat="1" ht="26.1" customHeight="1">
      <c r="A99" s="67"/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</row>
    <row r="100" spans="1:13" s="51" customFormat="1" ht="26.1" customHeight="1">
      <c r="E100" s="108"/>
      <c r="F100" s="108"/>
      <c r="G100" s="108"/>
      <c r="H100" s="108"/>
      <c r="I100" s="108"/>
      <c r="J100" s="108"/>
      <c r="K100" s="108"/>
      <c r="L100" s="108"/>
      <c r="M100" s="108"/>
    </row>
    <row r="101" spans="1:13" s="51" customFormat="1" ht="26.1" customHeight="1">
      <c r="A101" s="370" t="str">
        <f>+'[4]P63-64'!A79:M79</f>
        <v>(Sign) ……………………………………...........…………………………………. Authorized Director</v>
      </c>
      <c r="B101" s="370"/>
      <c r="C101" s="370"/>
      <c r="D101" s="370"/>
      <c r="E101" s="370"/>
      <c r="F101" s="370"/>
      <c r="G101" s="370"/>
      <c r="H101" s="370"/>
      <c r="I101" s="370"/>
      <c r="J101" s="370"/>
      <c r="K101" s="370"/>
      <c r="L101" s="370"/>
      <c r="M101" s="370"/>
    </row>
    <row r="102" spans="1:13" s="51" customFormat="1" ht="26.1" customHeight="1">
      <c r="A102" s="108"/>
      <c r="B102" s="108"/>
      <c r="C102" s="108"/>
      <c r="D102" s="108" t="s">
        <v>441</v>
      </c>
      <c r="E102" s="108"/>
      <c r="F102" s="108"/>
      <c r="G102" s="108"/>
      <c r="H102" s="108"/>
      <c r="I102" s="108"/>
      <c r="J102" s="108"/>
      <c r="K102" s="108"/>
      <c r="L102" s="108"/>
      <c r="M102" s="108"/>
    </row>
    <row r="103" spans="1:13" s="51" customFormat="1" ht="24" customHeight="1">
      <c r="A103" s="374" t="s">
        <v>868</v>
      </c>
      <c r="B103" s="374"/>
      <c r="C103" s="370"/>
      <c r="D103" s="370"/>
      <c r="E103" s="370"/>
      <c r="F103" s="370"/>
      <c r="G103" s="370"/>
      <c r="H103" s="370"/>
      <c r="I103" s="370"/>
      <c r="J103" s="370"/>
      <c r="K103" s="370"/>
      <c r="L103" s="370"/>
      <c r="M103" s="370"/>
    </row>
    <row r="104" spans="1:13" s="51" customFormat="1" ht="24" customHeight="1">
      <c r="D104" s="67"/>
    </row>
    <row r="105" spans="1:13" s="51" customFormat="1" ht="24" customHeight="1">
      <c r="A105" s="215" t="s">
        <v>1118</v>
      </c>
      <c r="B105" s="67" t="s">
        <v>651</v>
      </c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s="51" customFormat="1" ht="24" customHeight="1">
      <c r="B106" s="217" t="s">
        <v>1119</v>
      </c>
      <c r="C106" s="67" t="s">
        <v>655</v>
      </c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s="51" customFormat="1" ht="24" customHeight="1">
      <c r="B107" s="67"/>
      <c r="C107" s="67" t="s">
        <v>654</v>
      </c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s="51" customFormat="1" ht="24" customHeight="1">
      <c r="A108" s="67"/>
      <c r="B108" s="67"/>
      <c r="C108" s="67" t="s">
        <v>1215</v>
      </c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s="51" customFormat="1" ht="24" customHeight="1">
      <c r="A109" s="67" t="s">
        <v>239</v>
      </c>
      <c r="B109" s="217" t="s">
        <v>1120</v>
      </c>
      <c r="C109" s="67" t="s">
        <v>1444</v>
      </c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s="51" customFormat="1" ht="24" customHeight="1">
      <c r="A110" s="67"/>
      <c r="B110" s="67"/>
      <c r="C110" s="67" t="s">
        <v>1445</v>
      </c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s="51" customFormat="1" ht="24" customHeight="1">
      <c r="A111" s="215" t="s">
        <v>1121</v>
      </c>
      <c r="B111" s="67" t="s">
        <v>656</v>
      </c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2" spans="1:13" s="51" customFormat="1" ht="24" customHeight="1">
      <c r="A112" s="51" t="s">
        <v>303</v>
      </c>
      <c r="B112" s="217" t="s">
        <v>1122</v>
      </c>
      <c r="C112" s="51" t="s">
        <v>768</v>
      </c>
    </row>
    <row r="113" spans="1:13" s="51" customFormat="1" ht="24" customHeight="1">
      <c r="A113" s="51" t="s">
        <v>584</v>
      </c>
      <c r="C113" s="51" t="s">
        <v>1326</v>
      </c>
    </row>
    <row r="114" spans="1:13" s="51" customFormat="1" ht="24" customHeight="1">
      <c r="B114" s="217" t="s">
        <v>1123</v>
      </c>
      <c r="C114" s="51" t="s">
        <v>658</v>
      </c>
    </row>
    <row r="115" spans="1:13" s="51" customFormat="1" ht="24" customHeight="1">
      <c r="A115" s="51" t="s">
        <v>2</v>
      </c>
      <c r="C115" s="51" t="s">
        <v>657</v>
      </c>
    </row>
    <row r="116" spans="1:13" s="51" customFormat="1" ht="24" customHeight="1">
      <c r="B116" s="217" t="s">
        <v>1124</v>
      </c>
      <c r="C116" s="51" t="s">
        <v>1446</v>
      </c>
      <c r="E116" s="67"/>
      <c r="F116" s="67"/>
      <c r="G116" s="67"/>
      <c r="H116" s="67"/>
      <c r="I116" s="67"/>
      <c r="J116" s="67"/>
      <c r="K116" s="67"/>
      <c r="L116" s="67"/>
      <c r="M116" s="67"/>
    </row>
    <row r="117" spans="1:13" s="51" customFormat="1" ht="24" customHeight="1">
      <c r="A117" s="51" t="s">
        <v>320</v>
      </c>
      <c r="C117" s="51" t="s">
        <v>1447</v>
      </c>
      <c r="E117" s="67"/>
      <c r="F117" s="67"/>
      <c r="G117" s="67"/>
      <c r="H117" s="67"/>
      <c r="I117" s="67"/>
      <c r="J117" s="67"/>
      <c r="K117" s="67"/>
      <c r="L117" s="67"/>
      <c r="M117" s="67"/>
    </row>
    <row r="118" spans="1:13" s="51" customFormat="1" ht="24" customHeight="1">
      <c r="A118" s="215" t="s">
        <v>1125</v>
      </c>
      <c r="B118" s="51" t="s">
        <v>659</v>
      </c>
      <c r="E118" s="67"/>
      <c r="F118" s="67"/>
      <c r="G118" s="67"/>
      <c r="H118" s="67"/>
      <c r="I118" s="67"/>
      <c r="J118" s="67"/>
      <c r="K118" s="67"/>
      <c r="L118" s="67"/>
      <c r="M118" s="67"/>
    </row>
    <row r="119" spans="1:13" s="51" customFormat="1" ht="24" customHeight="1">
      <c r="A119" s="51" t="s">
        <v>455</v>
      </c>
      <c r="B119" s="217" t="s">
        <v>1126</v>
      </c>
      <c r="C119" s="51" t="s">
        <v>661</v>
      </c>
    </row>
    <row r="120" spans="1:13" s="51" customFormat="1" ht="24" customHeight="1">
      <c r="A120" s="51" t="s">
        <v>2</v>
      </c>
      <c r="C120" s="51" t="s">
        <v>660</v>
      </c>
    </row>
    <row r="121" spans="1:13" s="51" customFormat="1" ht="24" customHeight="1">
      <c r="C121" s="51" t="s">
        <v>1180</v>
      </c>
    </row>
    <row r="122" spans="1:13" s="51" customFormat="1" ht="24" customHeight="1">
      <c r="A122" s="51" t="s">
        <v>304</v>
      </c>
      <c r="B122" s="217" t="s">
        <v>1127</v>
      </c>
      <c r="C122" s="51" t="s">
        <v>1448</v>
      </c>
    </row>
    <row r="123" spans="1:13" s="51" customFormat="1" ht="24" customHeight="1">
      <c r="A123" s="51" t="s">
        <v>411</v>
      </c>
      <c r="C123" s="51" t="s">
        <v>1449</v>
      </c>
    </row>
    <row r="124" spans="1:13" s="51" customFormat="1" ht="24" customHeight="1">
      <c r="A124" s="215" t="s">
        <v>1128</v>
      </c>
      <c r="B124" s="51" t="s">
        <v>662</v>
      </c>
    </row>
    <row r="125" spans="1:13" ht="24" customHeight="1">
      <c r="A125" s="51" t="s">
        <v>3</v>
      </c>
      <c r="B125" s="217" t="s">
        <v>1129</v>
      </c>
      <c r="C125" s="51" t="s">
        <v>663</v>
      </c>
      <c r="D125" s="51"/>
      <c r="E125" s="51"/>
      <c r="F125" s="51"/>
      <c r="G125" s="51"/>
      <c r="H125" s="51"/>
      <c r="I125" s="51"/>
      <c r="J125" s="51"/>
      <c r="K125" s="51"/>
      <c r="L125" s="51"/>
      <c r="M125" s="51"/>
    </row>
    <row r="126" spans="1:13" ht="24" customHeight="1">
      <c r="A126" s="51" t="s">
        <v>319</v>
      </c>
      <c r="B126" s="51"/>
      <c r="C126" s="51" t="s">
        <v>664</v>
      </c>
      <c r="D126" s="51"/>
      <c r="E126" s="51"/>
      <c r="F126" s="51"/>
      <c r="G126" s="51"/>
      <c r="H126" s="51"/>
      <c r="I126" s="51"/>
      <c r="J126" s="51"/>
      <c r="K126" s="51"/>
      <c r="L126" s="51"/>
      <c r="M126" s="51"/>
    </row>
    <row r="127" spans="1:13" ht="24" customHeight="1">
      <c r="A127" s="51"/>
      <c r="B127" s="51"/>
      <c r="C127" s="51" t="s">
        <v>1180</v>
      </c>
      <c r="D127" s="51"/>
      <c r="E127" s="51"/>
      <c r="F127" s="51"/>
      <c r="G127" s="51"/>
      <c r="H127" s="51"/>
      <c r="I127" s="51"/>
      <c r="J127" s="51"/>
      <c r="K127" s="51"/>
      <c r="L127" s="51"/>
      <c r="M127" s="51"/>
    </row>
    <row r="128" spans="1:13" ht="24" customHeight="1">
      <c r="A128" s="51"/>
      <c r="B128" s="217" t="s">
        <v>1130</v>
      </c>
      <c r="C128" s="51" t="s">
        <v>1450</v>
      </c>
      <c r="D128" s="51"/>
      <c r="E128" s="51"/>
      <c r="F128" s="51"/>
      <c r="G128" s="51"/>
      <c r="H128" s="51"/>
      <c r="I128" s="51"/>
      <c r="J128" s="51"/>
      <c r="K128" s="51"/>
      <c r="L128" s="51"/>
      <c r="M128" s="51"/>
    </row>
    <row r="129" spans="1:13" ht="24" customHeight="1">
      <c r="A129" s="51" t="s">
        <v>328</v>
      </c>
      <c r="B129" s="51"/>
      <c r="C129" s="51" t="s">
        <v>1451</v>
      </c>
      <c r="D129" s="51"/>
      <c r="E129" s="51"/>
      <c r="F129" s="51"/>
      <c r="G129" s="51"/>
      <c r="H129" s="51"/>
      <c r="I129" s="51"/>
      <c r="J129" s="51"/>
      <c r="K129" s="51"/>
      <c r="L129" s="51"/>
      <c r="M129" s="51"/>
    </row>
    <row r="130" spans="1:13" ht="24" customHeight="1">
      <c r="A130" s="215" t="s">
        <v>1131</v>
      </c>
      <c r="B130" s="51" t="s">
        <v>665</v>
      </c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</row>
    <row r="131" spans="1:13" ht="24" customHeight="1">
      <c r="A131" s="215"/>
      <c r="B131" s="217" t="s">
        <v>1132</v>
      </c>
      <c r="C131" s="51" t="s">
        <v>666</v>
      </c>
      <c r="D131" s="51"/>
      <c r="E131" s="51"/>
      <c r="F131" s="51"/>
      <c r="G131" s="51"/>
      <c r="H131" s="51"/>
      <c r="I131" s="51"/>
      <c r="J131" s="51"/>
      <c r="K131" s="51"/>
      <c r="L131" s="51"/>
      <c r="M131" s="51"/>
    </row>
    <row r="132" spans="1:13" ht="24" customHeight="1">
      <c r="A132" s="51" t="s">
        <v>328</v>
      </c>
      <c r="B132" s="51"/>
      <c r="C132" s="51" t="s">
        <v>1181</v>
      </c>
      <c r="D132" s="51"/>
      <c r="E132" s="51"/>
      <c r="F132" s="51"/>
      <c r="G132" s="51"/>
      <c r="H132" s="51"/>
      <c r="I132" s="51"/>
      <c r="J132" s="51"/>
      <c r="K132" s="51"/>
      <c r="L132" s="51"/>
      <c r="M132" s="51"/>
    </row>
    <row r="133" spans="1:13" ht="24" customHeight="1">
      <c r="A133" s="51"/>
      <c r="B133" s="51"/>
      <c r="C133" s="51" t="s">
        <v>807</v>
      </c>
      <c r="D133" s="51"/>
      <c r="E133" s="51"/>
      <c r="F133" s="51"/>
      <c r="G133" s="51"/>
      <c r="H133" s="51"/>
      <c r="I133" s="51"/>
      <c r="J133" s="51"/>
      <c r="K133" s="51"/>
      <c r="L133" s="51"/>
      <c r="M133" s="51"/>
    </row>
    <row r="134" spans="1:13" ht="24" customHeight="1">
      <c r="A134" s="51"/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</row>
    <row r="135" spans="1:13" s="51" customFormat="1" ht="24" customHeight="1">
      <c r="A135" s="67"/>
      <c r="B135" s="67"/>
      <c r="D135" s="67"/>
    </row>
    <row r="136" spans="1:13" s="51" customFormat="1" ht="24" customHeight="1">
      <c r="A136" s="67"/>
      <c r="B136" s="67"/>
      <c r="C136" s="67"/>
      <c r="D136" s="67"/>
      <c r="E136" s="67"/>
      <c r="F136" s="67"/>
      <c r="G136" s="67"/>
      <c r="H136" s="67"/>
      <c r="I136" s="67"/>
      <c r="J136" s="67"/>
      <c r="K136" s="67"/>
      <c r="L136" s="67"/>
      <c r="M136" s="67"/>
    </row>
    <row r="137" spans="1:13" s="67" customFormat="1" ht="24" customHeight="1">
      <c r="A137" s="370" t="s">
        <v>301</v>
      </c>
      <c r="B137" s="370"/>
      <c r="C137" s="370"/>
      <c r="D137" s="370"/>
      <c r="E137" s="370"/>
      <c r="F137" s="370"/>
      <c r="G137" s="370"/>
      <c r="H137" s="370"/>
      <c r="I137" s="370"/>
      <c r="J137" s="370"/>
      <c r="K137" s="370"/>
      <c r="L137" s="370"/>
      <c r="M137" s="370"/>
    </row>
    <row r="138" spans="1:13" ht="24" customHeight="1">
      <c r="A138" s="108"/>
      <c r="B138" s="108"/>
      <c r="C138" s="108"/>
      <c r="D138" s="108" t="str">
        <f>+D102</f>
        <v xml:space="preserve">     (                                                                                                                 )</v>
      </c>
      <c r="E138" s="108"/>
      <c r="F138" s="108"/>
      <c r="G138" s="108"/>
      <c r="H138" s="108"/>
      <c r="I138" s="108"/>
      <c r="J138" s="108"/>
      <c r="K138" s="108"/>
      <c r="L138" s="108"/>
      <c r="M138" s="108"/>
    </row>
    <row r="139" spans="1:13" ht="26.1" customHeight="1">
      <c r="A139" s="374" t="s">
        <v>1286</v>
      </c>
      <c r="B139" s="374"/>
      <c r="C139" s="370"/>
      <c r="D139" s="370"/>
      <c r="E139" s="370"/>
      <c r="F139" s="370"/>
      <c r="G139" s="370"/>
      <c r="H139" s="370"/>
      <c r="I139" s="370"/>
      <c r="J139" s="370"/>
      <c r="K139" s="370"/>
      <c r="L139" s="370"/>
      <c r="M139" s="370"/>
    </row>
    <row r="140" spans="1:13" ht="26.1" customHeight="1">
      <c r="A140" s="90"/>
      <c r="B140" s="90"/>
      <c r="C140" s="90"/>
      <c r="D140" s="90"/>
      <c r="E140" s="67"/>
      <c r="F140" s="51"/>
      <c r="G140" s="51"/>
      <c r="H140" s="51"/>
      <c r="I140" s="51"/>
      <c r="J140" s="51"/>
      <c r="K140" s="51"/>
      <c r="L140" s="51"/>
      <c r="M140" s="51"/>
    </row>
    <row r="141" spans="1:13" ht="24" customHeight="1">
      <c r="A141" s="51"/>
      <c r="B141" s="217" t="s">
        <v>1133</v>
      </c>
      <c r="C141" s="51" t="s">
        <v>1452</v>
      </c>
      <c r="D141" s="51"/>
      <c r="E141" s="51"/>
      <c r="F141" s="51"/>
      <c r="G141" s="51"/>
      <c r="H141" s="51"/>
      <c r="I141" s="51"/>
      <c r="J141" s="51"/>
      <c r="K141" s="51"/>
      <c r="L141" s="51"/>
      <c r="M141" s="51"/>
    </row>
    <row r="142" spans="1:13" ht="24" customHeight="1">
      <c r="A142" s="51" t="s">
        <v>328</v>
      </c>
      <c r="B142" s="51"/>
      <c r="C142" s="51" t="s">
        <v>1453</v>
      </c>
      <c r="D142" s="51"/>
      <c r="E142" s="51"/>
      <c r="F142" s="51"/>
      <c r="G142" s="51"/>
      <c r="H142" s="51"/>
      <c r="I142" s="51"/>
      <c r="J142" s="51"/>
      <c r="K142" s="51"/>
      <c r="L142" s="51"/>
      <c r="M142" s="51"/>
    </row>
    <row r="143" spans="1:13" ht="26.1" customHeight="1">
      <c r="A143" s="215" t="s">
        <v>1134</v>
      </c>
      <c r="B143" s="67" t="s">
        <v>667</v>
      </c>
      <c r="C143" s="67"/>
      <c r="D143" s="67"/>
      <c r="E143" s="51"/>
      <c r="F143" s="51"/>
      <c r="G143" s="51"/>
      <c r="H143" s="51"/>
      <c r="I143" s="51"/>
      <c r="J143" s="51"/>
      <c r="K143" s="51"/>
      <c r="L143" s="51"/>
      <c r="M143" s="51"/>
    </row>
    <row r="144" spans="1:13" ht="26.1" customHeight="1">
      <c r="A144" s="215"/>
      <c r="B144" s="217" t="s">
        <v>1135</v>
      </c>
      <c r="C144" s="67" t="s">
        <v>769</v>
      </c>
      <c r="D144" s="67"/>
      <c r="E144" s="51"/>
      <c r="F144" s="51"/>
      <c r="G144" s="51"/>
      <c r="H144" s="51"/>
      <c r="I144" s="51"/>
      <c r="J144" s="51"/>
      <c r="K144" s="51"/>
      <c r="L144" s="51"/>
      <c r="M144" s="51"/>
    </row>
    <row r="145" spans="1:16" ht="26.1" customHeight="1">
      <c r="A145" s="51" t="s">
        <v>274</v>
      </c>
      <c r="B145" s="51"/>
      <c r="C145" s="51" t="s">
        <v>1454</v>
      </c>
      <c r="D145" s="67"/>
      <c r="E145" s="51"/>
      <c r="F145" s="51"/>
      <c r="G145" s="51"/>
      <c r="H145" s="51"/>
      <c r="I145" s="51"/>
      <c r="J145" s="51"/>
      <c r="K145" s="51"/>
      <c r="L145" s="51"/>
      <c r="M145" s="51"/>
    </row>
    <row r="146" spans="1:16" ht="26.1" customHeight="1">
      <c r="A146" s="67" t="s">
        <v>456</v>
      </c>
      <c r="B146" s="67"/>
      <c r="C146" s="51" t="s">
        <v>1455</v>
      </c>
      <c r="D146" s="67"/>
      <c r="E146" s="51"/>
      <c r="F146" s="51"/>
      <c r="G146" s="51"/>
      <c r="H146" s="51"/>
      <c r="I146" s="51"/>
      <c r="J146" s="51"/>
      <c r="K146" s="51"/>
      <c r="L146" s="51"/>
      <c r="M146" s="51"/>
    </row>
    <row r="147" spans="1:16" ht="26.1" customHeight="1">
      <c r="A147" s="90"/>
      <c r="B147" s="217" t="s">
        <v>1136</v>
      </c>
      <c r="C147" s="51" t="s">
        <v>1456</v>
      </c>
      <c r="D147" s="67"/>
      <c r="E147" s="67"/>
      <c r="F147" s="51"/>
      <c r="G147" s="51"/>
      <c r="H147" s="51"/>
      <c r="I147" s="51"/>
      <c r="J147" s="51"/>
      <c r="K147" s="51"/>
      <c r="L147" s="51"/>
      <c r="M147" s="51"/>
    </row>
    <row r="148" spans="1:16" ht="26.1" customHeight="1">
      <c r="A148" s="67" t="s">
        <v>456</v>
      </c>
      <c r="B148" s="67"/>
      <c r="C148" s="51" t="s">
        <v>1457</v>
      </c>
      <c r="D148" s="67"/>
      <c r="E148" s="67"/>
      <c r="F148" s="51"/>
      <c r="G148" s="51"/>
      <c r="H148" s="51"/>
      <c r="I148" s="51"/>
      <c r="J148" s="51"/>
      <c r="K148" s="51"/>
      <c r="L148" s="51"/>
      <c r="M148" s="51"/>
    </row>
    <row r="149" spans="1:16" ht="26.1" customHeight="1">
      <c r="A149" s="215" t="s">
        <v>1137</v>
      </c>
      <c r="B149" s="67" t="s">
        <v>668</v>
      </c>
      <c r="C149" s="51"/>
      <c r="D149" s="67"/>
      <c r="E149" s="67"/>
      <c r="F149" s="51"/>
      <c r="G149" s="51"/>
      <c r="H149" s="51"/>
      <c r="I149" s="51"/>
      <c r="J149" s="51"/>
      <c r="K149" s="51"/>
      <c r="L149" s="51"/>
      <c r="M149" s="51"/>
    </row>
    <row r="150" spans="1:16" ht="26.1" customHeight="1">
      <c r="A150" s="67"/>
      <c r="B150" s="217" t="s">
        <v>1138</v>
      </c>
      <c r="C150" s="67" t="s">
        <v>669</v>
      </c>
      <c r="D150" s="67"/>
      <c r="E150" s="67"/>
      <c r="F150" s="51"/>
      <c r="G150" s="51"/>
      <c r="H150" s="51"/>
      <c r="I150" s="51"/>
      <c r="J150" s="51"/>
      <c r="K150" s="51"/>
      <c r="L150" s="51"/>
      <c r="M150" s="51"/>
    </row>
    <row r="151" spans="1:16" ht="26.1" customHeight="1">
      <c r="A151" s="67" t="s">
        <v>319</v>
      </c>
      <c r="B151" s="67"/>
      <c r="C151" s="67" t="s">
        <v>1458</v>
      </c>
      <c r="D151" s="67"/>
      <c r="E151" s="67"/>
      <c r="F151" s="51"/>
      <c r="G151" s="51"/>
      <c r="H151" s="51"/>
      <c r="I151" s="51"/>
      <c r="J151" s="51"/>
      <c r="K151" s="51"/>
      <c r="L151" s="51"/>
      <c r="M151" s="51"/>
    </row>
    <row r="152" spans="1:16" ht="26.1" customHeight="1">
      <c r="A152" s="67"/>
      <c r="B152" s="67"/>
      <c r="C152" s="67" t="s">
        <v>1459</v>
      </c>
      <c r="D152" s="67"/>
      <c r="E152" s="67"/>
      <c r="F152" s="51"/>
      <c r="G152" s="51"/>
      <c r="H152" s="51"/>
      <c r="I152" s="51"/>
      <c r="J152" s="51"/>
      <c r="K152" s="51"/>
      <c r="L152" s="51"/>
      <c r="M152" s="51"/>
    </row>
    <row r="153" spans="1:16" ht="26.1" customHeight="1">
      <c r="A153" s="67"/>
      <c r="B153" s="217" t="s">
        <v>1139</v>
      </c>
      <c r="C153" s="67" t="s">
        <v>1460</v>
      </c>
      <c r="D153" s="67"/>
      <c r="E153" s="67"/>
      <c r="F153" s="51"/>
      <c r="G153" s="51"/>
      <c r="H153" s="51"/>
      <c r="I153" s="51"/>
      <c r="J153" s="51"/>
      <c r="K153" s="51"/>
      <c r="L153" s="51"/>
      <c r="M153" s="51"/>
    </row>
    <row r="154" spans="1:16" ht="26.1" customHeight="1">
      <c r="A154" s="67"/>
      <c r="B154" s="67"/>
      <c r="C154" s="67" t="s">
        <v>1569</v>
      </c>
      <c r="D154" s="67"/>
      <c r="E154" s="67"/>
      <c r="F154" s="51"/>
      <c r="G154" s="51"/>
      <c r="H154" s="51"/>
      <c r="I154" s="51"/>
      <c r="J154" s="51"/>
      <c r="K154" s="51"/>
      <c r="L154" s="51"/>
      <c r="M154" s="51"/>
    </row>
    <row r="155" spans="1:16" ht="26.1" customHeight="1">
      <c r="A155" s="215" t="s">
        <v>1140</v>
      </c>
      <c r="B155" s="67" t="s">
        <v>1418</v>
      </c>
      <c r="C155" s="90"/>
      <c r="D155" s="67"/>
      <c r="E155" s="67"/>
      <c r="F155" s="51"/>
      <c r="G155" s="51"/>
      <c r="H155" s="51"/>
      <c r="I155" s="51"/>
      <c r="J155" s="51"/>
      <c r="K155" s="51"/>
      <c r="L155" s="51"/>
      <c r="M155" s="51"/>
    </row>
    <row r="156" spans="1:16" ht="26.1" customHeight="1">
      <c r="A156" s="108"/>
      <c r="B156" s="217" t="s">
        <v>1419</v>
      </c>
      <c r="C156" s="67" t="s">
        <v>669</v>
      </c>
      <c r="D156" s="67"/>
      <c r="E156" s="51"/>
      <c r="F156" s="51"/>
      <c r="G156" s="51"/>
      <c r="H156" s="51"/>
      <c r="I156" s="51"/>
      <c r="J156" s="51"/>
      <c r="K156" s="51"/>
      <c r="L156" s="51"/>
      <c r="M156" s="51"/>
    </row>
    <row r="157" spans="1:16" ht="26.1" customHeight="1">
      <c r="A157" s="311"/>
      <c r="B157" s="67"/>
      <c r="C157" s="67" t="s">
        <v>1421</v>
      </c>
      <c r="D157" s="67"/>
      <c r="E157" s="51"/>
      <c r="F157" s="51"/>
      <c r="G157" s="51"/>
      <c r="H157" s="51"/>
      <c r="I157" s="51"/>
      <c r="J157" s="51"/>
      <c r="K157" s="51"/>
      <c r="L157" s="51"/>
      <c r="M157" s="51"/>
    </row>
    <row r="158" spans="1:16" ht="26.1" customHeight="1">
      <c r="A158" s="311"/>
      <c r="B158" s="67"/>
      <c r="C158" s="67" t="s">
        <v>1420</v>
      </c>
      <c r="D158" s="67"/>
      <c r="E158" s="51"/>
      <c r="F158" s="51"/>
      <c r="G158" s="51"/>
      <c r="H158" s="51"/>
      <c r="I158" s="51"/>
      <c r="J158" s="51"/>
      <c r="K158" s="51"/>
      <c r="L158" s="51"/>
      <c r="M158" s="51"/>
    </row>
    <row r="159" spans="1:16" ht="26.1" customHeight="1">
      <c r="A159" s="311"/>
      <c r="B159" s="217" t="s">
        <v>1422</v>
      </c>
      <c r="C159" s="67" t="s">
        <v>1597</v>
      </c>
      <c r="D159" s="67"/>
      <c r="E159" s="51"/>
      <c r="F159" s="51"/>
      <c r="G159" s="51"/>
      <c r="H159" s="51"/>
      <c r="I159" s="51"/>
      <c r="J159" s="51"/>
      <c r="K159" s="51"/>
      <c r="L159" s="51"/>
      <c r="M159" s="51"/>
      <c r="O159" s="67" t="s">
        <v>546</v>
      </c>
      <c r="P159" s="67"/>
    </row>
    <row r="160" spans="1:16" ht="26.1" customHeight="1">
      <c r="A160" s="311"/>
      <c r="B160" s="217" t="s">
        <v>1423</v>
      </c>
      <c r="C160" s="67" t="s">
        <v>1564</v>
      </c>
      <c r="D160" s="67"/>
      <c r="E160" s="51"/>
      <c r="F160" s="51"/>
      <c r="G160" s="51"/>
      <c r="H160" s="51"/>
      <c r="I160" s="51"/>
      <c r="J160" s="51"/>
      <c r="K160" s="51"/>
      <c r="L160" s="51"/>
      <c r="M160" s="51"/>
      <c r="O160" s="67" t="s">
        <v>456</v>
      </c>
      <c r="P160" s="67"/>
    </row>
    <row r="161" spans="1:15" ht="26.1" customHeight="1">
      <c r="A161" s="311"/>
      <c r="B161" s="67"/>
      <c r="C161" s="67" t="s">
        <v>1563</v>
      </c>
      <c r="D161" s="67"/>
      <c r="E161" s="51"/>
      <c r="F161" s="51"/>
      <c r="G161" s="51"/>
      <c r="H161" s="51"/>
      <c r="I161" s="51"/>
      <c r="J161" s="51"/>
      <c r="K161" s="51"/>
      <c r="L161" s="51"/>
      <c r="M161" s="51"/>
      <c r="O161" s="67"/>
    </row>
    <row r="162" spans="1:15" ht="26.1" customHeight="1">
      <c r="A162" s="215" t="s">
        <v>1141</v>
      </c>
      <c r="B162" s="67" t="s">
        <v>670</v>
      </c>
      <c r="C162" s="108"/>
      <c r="D162" s="67"/>
      <c r="E162" s="51"/>
      <c r="F162" s="51"/>
      <c r="G162" s="51"/>
      <c r="H162" s="51"/>
      <c r="I162" s="51"/>
      <c r="J162" s="51"/>
      <c r="K162" s="51"/>
      <c r="L162" s="51"/>
      <c r="M162" s="51"/>
    </row>
    <row r="163" spans="1:15" ht="26.1" customHeight="1">
      <c r="A163" s="67"/>
      <c r="B163" s="67" t="s">
        <v>1519</v>
      </c>
      <c r="C163" s="67"/>
      <c r="D163" s="67"/>
      <c r="E163" s="51"/>
      <c r="F163" s="51"/>
      <c r="G163" s="51"/>
      <c r="H163" s="51"/>
      <c r="I163" s="51"/>
      <c r="J163" s="51"/>
      <c r="K163" s="51"/>
      <c r="L163" s="51"/>
      <c r="M163" s="51"/>
    </row>
    <row r="164" spans="1:15" ht="26.1" customHeight="1">
      <c r="A164" s="289" t="s">
        <v>1142</v>
      </c>
      <c r="B164" s="67" t="s">
        <v>1160</v>
      </c>
      <c r="C164" s="67"/>
      <c r="D164" s="67"/>
      <c r="E164" s="51"/>
      <c r="F164" s="51"/>
      <c r="G164" s="51"/>
      <c r="H164" s="51"/>
      <c r="I164" s="51"/>
      <c r="J164" s="51"/>
      <c r="K164" s="51"/>
      <c r="L164" s="51"/>
      <c r="M164" s="51"/>
    </row>
    <row r="165" spans="1:15" ht="26.1" customHeight="1">
      <c r="A165" s="67"/>
      <c r="B165" s="217" t="s">
        <v>1159</v>
      </c>
      <c r="C165" s="67" t="s">
        <v>1164</v>
      </c>
      <c r="D165" s="67"/>
      <c r="E165" s="51"/>
      <c r="F165" s="51"/>
      <c r="G165" s="51"/>
      <c r="H165" s="51"/>
      <c r="I165" s="51"/>
      <c r="J165" s="51"/>
      <c r="K165" s="51"/>
      <c r="L165" s="51"/>
      <c r="M165" s="51"/>
    </row>
    <row r="166" spans="1:15" ht="26.1" customHeight="1">
      <c r="A166" s="67"/>
      <c r="B166" s="67"/>
      <c r="C166" s="67" t="s">
        <v>1520</v>
      </c>
      <c r="D166" s="90"/>
      <c r="E166" s="51"/>
      <c r="F166" s="51"/>
      <c r="G166" s="51"/>
      <c r="H166" s="51"/>
      <c r="I166" s="51"/>
      <c r="J166" s="51"/>
      <c r="K166" s="51"/>
      <c r="L166" s="51"/>
      <c r="M166" s="51"/>
    </row>
    <row r="167" spans="1:15" ht="26.1" customHeight="1">
      <c r="A167" s="67"/>
      <c r="B167" s="217" t="s">
        <v>1161</v>
      </c>
      <c r="C167" s="67" t="s">
        <v>1521</v>
      </c>
      <c r="D167" s="67"/>
      <c r="E167" s="51"/>
      <c r="F167" s="51"/>
      <c r="G167" s="51"/>
      <c r="H167" s="51"/>
      <c r="I167" s="51"/>
      <c r="J167" s="51"/>
      <c r="K167" s="51"/>
      <c r="L167" s="51"/>
      <c r="M167" s="51"/>
    </row>
    <row r="168" spans="1:15" ht="26.1" customHeight="1">
      <c r="A168" s="67"/>
      <c r="B168" s="217" t="s">
        <v>1522</v>
      </c>
      <c r="C168" s="67" t="s">
        <v>1553</v>
      </c>
      <c r="D168" s="67"/>
      <c r="E168" s="51"/>
      <c r="F168" s="51"/>
      <c r="G168" s="51"/>
      <c r="H168" s="51"/>
      <c r="I168" s="51"/>
      <c r="J168" s="51"/>
      <c r="K168" s="51"/>
      <c r="L168" s="51"/>
      <c r="M168" s="51"/>
    </row>
    <row r="169" spans="1:15" ht="26.1" customHeight="1">
      <c r="A169" s="303"/>
      <c r="B169" s="303"/>
      <c r="C169" s="303"/>
      <c r="D169" s="303"/>
      <c r="E169" s="303"/>
      <c r="F169" s="303"/>
      <c r="G169" s="303"/>
      <c r="H169" s="303"/>
      <c r="I169" s="303"/>
      <c r="J169" s="303"/>
      <c r="K169" s="303"/>
      <c r="L169" s="51"/>
      <c r="M169" s="51"/>
    </row>
    <row r="170" spans="1:15" ht="26.1" customHeight="1">
      <c r="A170" s="67"/>
      <c r="B170" s="67"/>
      <c r="C170" s="51"/>
      <c r="D170" s="67"/>
      <c r="E170" s="51"/>
      <c r="F170" s="51"/>
      <c r="G170" s="51"/>
      <c r="H170" s="51"/>
      <c r="I170" s="51"/>
      <c r="J170" s="51"/>
      <c r="K170" s="51"/>
      <c r="L170" s="51"/>
      <c r="M170" s="51"/>
    </row>
    <row r="171" spans="1:15" ht="26.1" customHeight="1">
      <c r="A171" s="370" t="s">
        <v>301</v>
      </c>
      <c r="B171" s="370"/>
      <c r="C171" s="370"/>
      <c r="D171" s="370"/>
      <c r="E171" s="370"/>
      <c r="F171" s="370"/>
      <c r="G171" s="370"/>
      <c r="H171" s="370"/>
      <c r="I171" s="370"/>
      <c r="J171" s="370"/>
      <c r="K171" s="370"/>
      <c r="L171" s="370"/>
      <c r="M171" s="370"/>
    </row>
    <row r="172" spans="1:15" ht="26.1" customHeight="1">
      <c r="A172" s="108"/>
      <c r="B172" s="108"/>
      <c r="C172" s="108"/>
      <c r="D172" s="108" t="str">
        <f>+D138</f>
        <v xml:space="preserve">     (                                                                                                                 )</v>
      </c>
      <c r="E172" s="108"/>
      <c r="F172" s="108"/>
      <c r="G172" s="108"/>
      <c r="H172" s="108"/>
      <c r="I172" s="108"/>
      <c r="J172" s="108"/>
      <c r="K172" s="108"/>
      <c r="L172" s="108"/>
      <c r="M172" s="108"/>
    </row>
    <row r="173" spans="1:15" ht="25.5" customHeight="1">
      <c r="A173" s="374" t="s">
        <v>1370</v>
      </c>
      <c r="B173" s="374"/>
      <c r="C173" s="370"/>
      <c r="D173" s="370"/>
      <c r="E173" s="370"/>
      <c r="F173" s="370"/>
      <c r="G173" s="370"/>
      <c r="H173" s="370"/>
      <c r="I173" s="370"/>
      <c r="J173" s="370"/>
      <c r="K173" s="370"/>
      <c r="L173" s="370"/>
      <c r="M173" s="370"/>
    </row>
    <row r="174" spans="1:15" ht="25.5" customHeight="1">
      <c r="A174" s="108"/>
      <c r="B174" s="108"/>
      <c r="C174" s="108"/>
      <c r="D174" s="108"/>
      <c r="E174" s="51"/>
      <c r="F174" s="51"/>
      <c r="G174" s="51"/>
      <c r="H174" s="51"/>
      <c r="I174" s="51"/>
      <c r="J174" s="51"/>
      <c r="K174" s="51"/>
      <c r="L174" s="51"/>
      <c r="M174" s="51"/>
    </row>
    <row r="175" spans="1:15" ht="25.5" customHeight="1">
      <c r="A175" s="12" t="s">
        <v>1143</v>
      </c>
      <c r="B175" s="12"/>
      <c r="C175" s="108"/>
      <c r="D175" s="108"/>
      <c r="E175" s="108"/>
      <c r="F175" s="108"/>
      <c r="G175" s="108"/>
      <c r="H175" s="108"/>
      <c r="I175" s="108"/>
      <c r="J175" s="108"/>
      <c r="K175" s="108"/>
      <c r="L175" s="51"/>
      <c r="M175" s="51"/>
    </row>
    <row r="176" spans="1:15" ht="25.5" customHeight="1">
      <c r="A176" s="108" t="s">
        <v>202</v>
      </c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51"/>
      <c r="M176" s="51"/>
    </row>
    <row r="177" spans="1:17" ht="25.5" customHeight="1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51"/>
      <c r="M177" s="51"/>
    </row>
    <row r="178" spans="1:17" ht="25.5" customHeight="1">
      <c r="A178" s="108"/>
      <c r="B178" s="108"/>
      <c r="C178" s="395" t="s">
        <v>203</v>
      </c>
      <c r="D178" s="395"/>
      <c r="E178" s="395"/>
      <c r="F178" s="395"/>
      <c r="G178" s="109"/>
      <c r="H178" s="109"/>
      <c r="I178" s="395" t="s">
        <v>204</v>
      </c>
      <c r="J178" s="395"/>
      <c r="K178" s="395"/>
      <c r="L178" s="51"/>
      <c r="M178" s="51"/>
    </row>
    <row r="179" spans="1:17" ht="25.5" customHeight="1">
      <c r="A179" s="108"/>
      <c r="B179" s="108"/>
      <c r="C179" s="108" t="s">
        <v>21</v>
      </c>
      <c r="D179" s="108"/>
      <c r="E179" s="108"/>
      <c r="F179" s="108"/>
      <c r="G179" s="108"/>
      <c r="H179" s="108"/>
      <c r="I179" s="369" t="s">
        <v>1535</v>
      </c>
      <c r="J179" s="369"/>
      <c r="K179" s="369"/>
      <c r="L179" s="51"/>
      <c r="M179" s="51"/>
    </row>
    <row r="180" spans="1:17" ht="25.5" customHeight="1">
      <c r="A180" s="108"/>
      <c r="B180" s="108"/>
      <c r="C180" s="108" t="s">
        <v>27</v>
      </c>
      <c r="D180" s="108"/>
      <c r="E180" s="108"/>
      <c r="F180" s="108"/>
      <c r="G180" s="108"/>
      <c r="H180" s="108"/>
      <c r="I180" s="369" t="s">
        <v>1536</v>
      </c>
      <c r="J180" s="369"/>
      <c r="K180" s="369"/>
      <c r="L180" s="51"/>
      <c r="M180" s="51"/>
      <c r="O180" s="369"/>
      <c r="P180" s="369"/>
      <c r="Q180" s="369"/>
    </row>
    <row r="181" spans="1:17" ht="25.5" customHeight="1">
      <c r="A181" s="108"/>
      <c r="B181" s="108"/>
      <c r="C181" s="108" t="s">
        <v>23</v>
      </c>
      <c r="D181" s="108"/>
      <c r="E181" s="108"/>
      <c r="F181" s="108"/>
      <c r="G181" s="108"/>
      <c r="H181" s="108"/>
      <c r="I181" s="369" t="s">
        <v>1537</v>
      </c>
      <c r="J181" s="369"/>
      <c r="K181" s="369"/>
      <c r="L181" s="51"/>
      <c r="M181" s="51"/>
      <c r="O181" s="369"/>
      <c r="P181" s="369"/>
      <c r="Q181" s="369"/>
    </row>
    <row r="182" spans="1:17" ht="25.5" customHeight="1">
      <c r="A182" s="108"/>
      <c r="B182" s="108"/>
      <c r="C182" s="108" t="s">
        <v>205</v>
      </c>
      <c r="D182" s="108"/>
      <c r="E182" s="108"/>
      <c r="F182" s="108"/>
      <c r="G182" s="108"/>
      <c r="H182" s="108"/>
      <c r="I182" s="369" t="s">
        <v>1538</v>
      </c>
      <c r="J182" s="369"/>
      <c r="K182" s="369"/>
      <c r="L182" s="51"/>
      <c r="M182" s="51"/>
      <c r="O182" s="369"/>
      <c r="P182" s="369"/>
      <c r="Q182" s="369"/>
    </row>
    <row r="183" spans="1:17" ht="25.5" customHeight="1">
      <c r="A183" s="108"/>
      <c r="B183" s="108"/>
      <c r="C183" s="108" t="s">
        <v>26</v>
      </c>
      <c r="D183" s="108"/>
      <c r="E183" s="108"/>
      <c r="F183" s="108"/>
      <c r="G183" s="108"/>
      <c r="H183" s="108"/>
      <c r="I183" s="369" t="s">
        <v>1539</v>
      </c>
      <c r="J183" s="369"/>
      <c r="K183" s="369"/>
      <c r="L183" s="51"/>
      <c r="M183" s="51"/>
      <c r="O183" s="369"/>
      <c r="P183" s="369"/>
      <c r="Q183" s="369"/>
    </row>
    <row r="184" spans="1:17" ht="25.5" customHeight="1">
      <c r="A184" s="108"/>
      <c r="B184" s="108"/>
      <c r="C184" s="108" t="s">
        <v>281</v>
      </c>
      <c r="D184" s="108"/>
      <c r="E184" s="108"/>
      <c r="F184" s="108"/>
      <c r="G184" s="108"/>
      <c r="H184" s="108"/>
      <c r="I184" s="369" t="s">
        <v>1540</v>
      </c>
      <c r="J184" s="369"/>
      <c r="K184" s="369"/>
      <c r="L184" s="51"/>
      <c r="M184" s="51"/>
      <c r="O184" s="369"/>
      <c r="P184" s="369"/>
      <c r="Q184" s="369"/>
    </row>
    <row r="185" spans="1:17" ht="25.5" customHeight="1">
      <c r="A185" s="108"/>
      <c r="B185" s="108"/>
      <c r="C185" s="30" t="s">
        <v>28</v>
      </c>
      <c r="D185" s="108"/>
      <c r="E185" s="108"/>
      <c r="F185" s="108"/>
      <c r="G185" s="108"/>
      <c r="H185" s="108"/>
      <c r="I185" s="369" t="s">
        <v>1541</v>
      </c>
      <c r="J185" s="369"/>
      <c r="K185" s="369"/>
      <c r="L185" s="108"/>
      <c r="M185" s="108"/>
      <c r="O185" s="369"/>
      <c r="P185" s="369"/>
      <c r="Q185" s="369"/>
    </row>
    <row r="186" spans="1:17" ht="25.5" customHeight="1">
      <c r="A186" s="108"/>
      <c r="B186" s="108"/>
      <c r="C186" s="30" t="s">
        <v>29</v>
      </c>
      <c r="D186" s="108"/>
      <c r="E186" s="108"/>
      <c r="F186" s="108"/>
      <c r="G186" s="108"/>
      <c r="H186" s="108"/>
      <c r="I186" s="369" t="s">
        <v>1542</v>
      </c>
      <c r="J186" s="369"/>
      <c r="K186" s="369"/>
      <c r="L186" s="108"/>
      <c r="M186" s="108"/>
      <c r="O186" s="369"/>
      <c r="P186" s="369"/>
      <c r="Q186" s="369"/>
    </row>
    <row r="187" spans="1:17" ht="25.5" customHeight="1">
      <c r="A187" s="108"/>
      <c r="B187" s="108"/>
      <c r="C187" s="30" t="s">
        <v>30</v>
      </c>
      <c r="D187" s="108"/>
      <c r="E187" s="108"/>
      <c r="F187" s="108"/>
      <c r="G187" s="108"/>
      <c r="H187" s="108"/>
      <c r="I187" s="369" t="s">
        <v>1543</v>
      </c>
      <c r="J187" s="369"/>
      <c r="K187" s="369"/>
      <c r="L187" s="108"/>
      <c r="O187" s="369"/>
      <c r="P187" s="369"/>
      <c r="Q187" s="369"/>
    </row>
    <row r="188" spans="1:17" ht="25.5" customHeight="1">
      <c r="A188" s="108"/>
      <c r="B188" s="108"/>
      <c r="C188" s="67" t="s">
        <v>470</v>
      </c>
      <c r="D188" s="30"/>
      <c r="E188" s="67"/>
      <c r="F188" s="67"/>
      <c r="G188" s="67"/>
      <c r="H188" s="67"/>
      <c r="I188" s="369" t="s">
        <v>1544</v>
      </c>
      <c r="J188" s="369"/>
      <c r="K188" s="369"/>
      <c r="L188" s="51"/>
      <c r="M188" s="51"/>
      <c r="O188" s="369"/>
      <c r="P188" s="369"/>
      <c r="Q188" s="369"/>
    </row>
    <row r="189" spans="1:17" ht="25.5" customHeight="1">
      <c r="A189" s="108"/>
      <c r="B189" s="108"/>
      <c r="C189" s="67" t="s">
        <v>471</v>
      </c>
      <c r="D189" s="30"/>
      <c r="E189" s="67"/>
      <c r="F189" s="67"/>
      <c r="G189" s="67"/>
      <c r="H189" s="67"/>
      <c r="I189" s="369" t="s">
        <v>1545</v>
      </c>
      <c r="J189" s="369"/>
      <c r="K189" s="369"/>
      <c r="L189" s="51"/>
      <c r="M189" s="51"/>
      <c r="O189" s="369"/>
      <c r="P189" s="369"/>
      <c r="Q189" s="369"/>
    </row>
    <row r="190" spans="1:17" ht="25.5" customHeight="1">
      <c r="A190" s="303"/>
      <c r="B190" s="303"/>
      <c r="C190" s="67"/>
      <c r="D190" s="30"/>
      <c r="E190" s="67"/>
      <c r="F190" s="67"/>
      <c r="G190" s="67"/>
      <c r="H190" s="67"/>
      <c r="I190" s="303"/>
      <c r="J190" s="303"/>
      <c r="K190" s="303"/>
      <c r="L190" s="51"/>
      <c r="M190" s="51"/>
    </row>
    <row r="191" spans="1:17" ht="25.5" customHeight="1">
      <c r="A191" s="108" t="s">
        <v>409</v>
      </c>
      <c r="B191" s="108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</row>
    <row r="192" spans="1:17" ht="25.5" customHeight="1">
      <c r="A192" s="108" t="s">
        <v>410</v>
      </c>
      <c r="B192" s="108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</row>
    <row r="193" spans="1:13" ht="25.5" customHeight="1">
      <c r="A193" s="108" t="s">
        <v>206</v>
      </c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</row>
    <row r="194" spans="1:13" ht="25.5" customHeight="1">
      <c r="A194" s="108" t="s">
        <v>297</v>
      </c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</row>
    <row r="195" spans="1:13" ht="25.5" customHeight="1">
      <c r="A195" s="108" t="s">
        <v>427</v>
      </c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</row>
    <row r="196" spans="1:13" ht="25.5" customHeight="1">
      <c r="A196" s="108" t="s">
        <v>317</v>
      </c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</row>
    <row r="197" spans="1:13" ht="25.5" customHeight="1">
      <c r="A197" s="108" t="s">
        <v>312</v>
      </c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</row>
    <row r="198" spans="1:13" ht="25.5" customHeight="1">
      <c r="A198" s="108" t="s">
        <v>430</v>
      </c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</row>
    <row r="199" spans="1:13" ht="25.5" customHeight="1">
      <c r="A199" s="108" t="s">
        <v>1217</v>
      </c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</row>
    <row r="200" spans="1:13" ht="25.5" customHeight="1">
      <c r="A200" s="108" t="s">
        <v>1218</v>
      </c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</row>
    <row r="201" spans="1:13" ht="25.5" customHeight="1">
      <c r="A201" s="108" t="s">
        <v>1220</v>
      </c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</row>
    <row r="202" spans="1:13" ht="25.5" customHeight="1">
      <c r="A202" s="108" t="s">
        <v>1219</v>
      </c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</row>
    <row r="203" spans="1:13" ht="25.5" customHeight="1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</row>
    <row r="204" spans="1:13" ht="25.5" customHeight="1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</row>
    <row r="205" spans="1:13" ht="25.5" customHeight="1">
      <c r="A205" s="370" t="s">
        <v>301</v>
      </c>
      <c r="B205" s="370"/>
      <c r="C205" s="370"/>
      <c r="D205" s="370"/>
      <c r="E205" s="370"/>
      <c r="F205" s="370"/>
      <c r="G205" s="370"/>
      <c r="H205" s="370"/>
      <c r="I205" s="370"/>
      <c r="J205" s="370"/>
      <c r="K205" s="370"/>
      <c r="L205" s="370"/>
      <c r="M205" s="370"/>
    </row>
    <row r="206" spans="1:13" ht="25.5" customHeight="1">
      <c r="A206" s="108"/>
      <c r="B206" s="108"/>
      <c r="C206" s="108"/>
      <c r="D206" s="108" t="str">
        <f>+D172</f>
        <v xml:space="preserve">     (                                                                                                                 )</v>
      </c>
      <c r="E206" s="108"/>
      <c r="F206" s="108"/>
      <c r="G206" s="108"/>
      <c r="H206" s="108"/>
      <c r="I206" s="108"/>
      <c r="J206" s="108"/>
      <c r="K206" s="108"/>
      <c r="L206" s="108"/>
      <c r="M206" s="108"/>
    </row>
  </sheetData>
  <sheetProtection formatCells="0" formatColumns="0" formatRows="0" insertColumns="0" insertRows="0" insertHyperlinks="0" deleteColumns="0" deleteRows="0" sort="0" autoFilter="0" pivotTables="0"/>
  <mergeCells count="35">
    <mergeCell ref="I181:K181"/>
    <mergeCell ref="I182:K182"/>
    <mergeCell ref="I183:K183"/>
    <mergeCell ref="I184:K184"/>
    <mergeCell ref="A1:M1"/>
    <mergeCell ref="A34:M34"/>
    <mergeCell ref="A36:M36"/>
    <mergeCell ref="A67:M67"/>
    <mergeCell ref="A69:M69"/>
    <mergeCell ref="I189:K189"/>
    <mergeCell ref="I188:K188"/>
    <mergeCell ref="I186:K186"/>
    <mergeCell ref="A205:M205"/>
    <mergeCell ref="A101:M101"/>
    <mergeCell ref="A103:M103"/>
    <mergeCell ref="I185:K185"/>
    <mergeCell ref="I187:K187"/>
    <mergeCell ref="A137:M137"/>
    <mergeCell ref="A139:M139"/>
    <mergeCell ref="A171:M171"/>
    <mergeCell ref="A173:M173"/>
    <mergeCell ref="C178:F178"/>
    <mergeCell ref="I178:K178"/>
    <mergeCell ref="I179:K179"/>
    <mergeCell ref="I180:K180"/>
    <mergeCell ref="O180:Q180"/>
    <mergeCell ref="O181:Q181"/>
    <mergeCell ref="O182:Q182"/>
    <mergeCell ref="O183:Q183"/>
    <mergeCell ref="O184:Q184"/>
    <mergeCell ref="O185:Q185"/>
    <mergeCell ref="O186:Q186"/>
    <mergeCell ref="O187:Q187"/>
    <mergeCell ref="O188:Q188"/>
    <mergeCell ref="O189:Q189"/>
  </mergeCells>
  <phoneticPr fontId="107" type="noConversion"/>
  <pageMargins left="0.59055118110236227" right="0.39370078740157483" top="0.59055118110236227" bottom="0.39370078740157483" header="0.43307086614173229" footer="0.19685039370078741"/>
  <pageSetup paperSize="9" scale="87" orientation="portrait" r:id="rId1"/>
  <headerFooter alignWithMargins="0">
    <oddHeader>&amp;L&amp;"Angsana New,Regular"&amp;8THAI POLYCONS PUBLIC COMPANY LIMITED</oddHeader>
  </headerFooter>
  <rowBreaks count="5" manualBreakCount="5">
    <brk id="35" min="2" max="12" man="1"/>
    <brk id="68" min="2" max="12" man="1"/>
    <brk id="102" min="2" max="12" man="1"/>
    <brk id="138" max="16383" man="1"/>
    <brk id="172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O144"/>
  <sheetViews>
    <sheetView showGridLines="0" showRuler="0" topLeftCell="A139" zoomScale="112" zoomScaleNormal="112" zoomScaleSheetLayoutView="100" workbookViewId="0">
      <selection activeCell="R55" sqref="R55"/>
    </sheetView>
  </sheetViews>
  <sheetFormatPr defaultRowHeight="23.1" customHeight="1"/>
  <cols>
    <col min="1" max="1" width="7.19921875" style="2" customWidth="1"/>
    <col min="2" max="2" width="9" style="2"/>
    <col min="3" max="3" width="10.69921875" style="2" customWidth="1"/>
    <col min="4" max="4" width="9" style="2" customWidth="1"/>
    <col min="5" max="5" width="12.5" style="2" customWidth="1"/>
    <col min="6" max="6" width="14.59765625" style="2" customWidth="1"/>
    <col min="7" max="7" width="0.8984375" style="2" customWidth="1"/>
    <col min="8" max="8" width="14.59765625" style="2" customWidth="1"/>
    <col min="9" max="9" width="0.8984375" style="2" customWidth="1"/>
    <col min="10" max="11" width="14.59765625" style="2" customWidth="1"/>
    <col min="12" max="12" width="9.09765625" style="108" customWidth="1"/>
    <col min="13" max="21" width="9.09765625" customWidth="1"/>
  </cols>
  <sheetData>
    <row r="1" spans="1:15" ht="25.5" customHeight="1">
      <c r="A1" s="370" t="s">
        <v>1287</v>
      </c>
      <c r="B1" s="370"/>
      <c r="C1" s="370"/>
      <c r="D1" s="370"/>
      <c r="E1" s="370"/>
      <c r="F1" s="370"/>
      <c r="G1" s="370"/>
      <c r="H1" s="370"/>
      <c r="I1" s="370"/>
      <c r="J1" s="370"/>
    </row>
    <row r="2" spans="1:15" s="90" customFormat="1" ht="25.5" customHeight="1">
      <c r="A2" s="108"/>
      <c r="B2" s="108"/>
      <c r="C2" s="108"/>
      <c r="D2" s="108"/>
      <c r="E2" s="108"/>
      <c r="F2" s="51"/>
      <c r="G2" s="51"/>
      <c r="H2" s="51"/>
      <c r="I2" s="51"/>
      <c r="J2" s="51"/>
      <c r="K2" s="51"/>
      <c r="L2" s="51"/>
      <c r="M2" s="51"/>
      <c r="N2" s="98"/>
      <c r="O2" s="98"/>
    </row>
    <row r="3" spans="1:15" s="90" customFormat="1" ht="25.5" customHeight="1">
      <c r="A3" s="311" t="s">
        <v>365</v>
      </c>
      <c r="B3" s="311"/>
      <c r="C3" s="311"/>
      <c r="D3" s="311"/>
      <c r="E3" s="311"/>
      <c r="F3" s="51"/>
      <c r="G3" s="51"/>
      <c r="H3" s="51"/>
      <c r="I3" s="51"/>
      <c r="J3" s="51"/>
      <c r="K3" s="51"/>
      <c r="L3" s="51"/>
      <c r="M3" s="51"/>
      <c r="N3" s="98"/>
      <c r="O3" s="98"/>
    </row>
    <row r="4" spans="1:15" s="90" customFormat="1" ht="25.5" customHeight="1">
      <c r="A4" s="311" t="s">
        <v>364</v>
      </c>
      <c r="B4" s="311"/>
      <c r="C4" s="311"/>
      <c r="D4" s="311"/>
      <c r="E4" s="311"/>
      <c r="F4" s="51"/>
      <c r="G4" s="51"/>
      <c r="H4" s="51"/>
      <c r="I4" s="51"/>
      <c r="J4" s="51"/>
      <c r="K4" s="51"/>
      <c r="L4" s="51"/>
      <c r="M4" s="51"/>
      <c r="N4" s="98"/>
      <c r="O4" s="98"/>
    </row>
    <row r="5" spans="1:15" s="90" customFormat="1" ht="25.5" customHeight="1">
      <c r="A5" s="311" t="s">
        <v>207</v>
      </c>
      <c r="B5" s="311"/>
      <c r="C5" s="311"/>
      <c r="D5" s="311"/>
      <c r="E5" s="311"/>
      <c r="F5" s="51"/>
      <c r="G5" s="51"/>
      <c r="H5" s="51"/>
      <c r="I5" s="51"/>
      <c r="J5" s="51"/>
      <c r="K5" s="51"/>
      <c r="L5" s="51"/>
      <c r="M5" s="51"/>
      <c r="N5" s="98"/>
      <c r="O5" s="98"/>
    </row>
    <row r="6" spans="1:15" s="90" customFormat="1" ht="25.5" customHeight="1">
      <c r="A6" s="311" t="s">
        <v>354</v>
      </c>
      <c r="B6" s="311"/>
      <c r="C6" s="310"/>
      <c r="D6" s="311"/>
      <c r="E6" s="311"/>
      <c r="F6" s="51"/>
      <c r="G6" s="51"/>
      <c r="H6" s="51"/>
      <c r="I6" s="51"/>
      <c r="J6" s="51"/>
      <c r="K6" s="51"/>
      <c r="L6" s="51"/>
      <c r="M6" s="51"/>
      <c r="N6" s="98"/>
      <c r="O6" s="98"/>
    </row>
    <row r="7" spans="1:15" s="90" customFormat="1" ht="25.5" customHeight="1">
      <c r="A7" s="311" t="s">
        <v>298</v>
      </c>
      <c r="B7" s="311"/>
      <c r="C7" s="310"/>
      <c r="D7" s="311"/>
      <c r="E7" s="311"/>
      <c r="F7" s="51"/>
      <c r="G7" s="51"/>
      <c r="H7" s="51"/>
      <c r="I7" s="51"/>
      <c r="J7" s="51"/>
      <c r="K7" s="51"/>
      <c r="L7" s="51"/>
      <c r="M7" s="51"/>
      <c r="N7" s="98"/>
      <c r="O7" s="98"/>
    </row>
    <row r="8" spans="1:15" s="90" customFormat="1" ht="25.5" customHeight="1">
      <c r="A8" s="311" t="s">
        <v>208</v>
      </c>
      <c r="B8" s="311"/>
      <c r="C8" s="311"/>
      <c r="D8" s="311"/>
      <c r="E8" s="311"/>
      <c r="F8" s="51"/>
      <c r="G8" s="51"/>
      <c r="H8" s="51"/>
      <c r="I8" s="51"/>
      <c r="J8" s="51"/>
      <c r="K8" s="51"/>
      <c r="L8" s="51"/>
      <c r="M8" s="51"/>
      <c r="N8" s="98"/>
      <c r="O8" s="98"/>
    </row>
    <row r="9" spans="1:15" s="90" customFormat="1" ht="25.5" customHeight="1">
      <c r="A9" s="311" t="s">
        <v>355</v>
      </c>
      <c r="B9" s="311"/>
      <c r="C9" s="311"/>
      <c r="D9" s="311"/>
      <c r="E9" s="311"/>
      <c r="F9" s="51"/>
      <c r="G9" s="51"/>
      <c r="H9" s="51"/>
      <c r="I9" s="51"/>
      <c r="J9" s="51"/>
      <c r="K9" s="51"/>
      <c r="L9" s="51"/>
      <c r="M9" s="51"/>
      <c r="N9" s="98"/>
      <c r="O9" s="98"/>
    </row>
    <row r="10" spans="1:15" s="90" customFormat="1" ht="25.5" customHeight="1">
      <c r="A10" s="311" t="s">
        <v>449</v>
      </c>
      <c r="B10" s="311"/>
      <c r="C10" s="311"/>
      <c r="D10" s="311"/>
      <c r="E10" s="311"/>
      <c r="F10" s="51"/>
      <c r="G10" s="51"/>
      <c r="H10" s="51"/>
      <c r="I10" s="51"/>
      <c r="J10" s="51"/>
      <c r="K10" s="51"/>
      <c r="L10" s="51"/>
      <c r="M10" s="51"/>
      <c r="N10" s="98"/>
      <c r="O10" s="98"/>
    </row>
    <row r="11" spans="1:15" s="90" customFormat="1" ht="25.5" customHeight="1">
      <c r="A11" s="311" t="s">
        <v>209</v>
      </c>
      <c r="B11" s="311"/>
      <c r="C11" s="311"/>
      <c r="D11" s="311"/>
      <c r="E11" s="311"/>
      <c r="F11" s="51"/>
      <c r="G11" s="51"/>
      <c r="H11" s="51"/>
      <c r="I11" s="51"/>
      <c r="J11" s="51"/>
      <c r="K11" s="51"/>
      <c r="L11" s="51"/>
      <c r="M11" s="51"/>
      <c r="N11" s="98"/>
      <c r="O11" s="98"/>
    </row>
    <row r="12" spans="1:15" s="90" customFormat="1" ht="25.5" customHeight="1">
      <c r="A12" s="311" t="s">
        <v>519</v>
      </c>
      <c r="B12" s="311"/>
      <c r="C12" s="311"/>
      <c r="D12" s="311"/>
      <c r="E12" s="311"/>
      <c r="F12" s="51"/>
      <c r="G12" s="51"/>
      <c r="H12" s="51"/>
      <c r="I12" s="51"/>
      <c r="J12" s="51"/>
      <c r="K12" s="51"/>
      <c r="L12" s="51"/>
      <c r="M12" s="51"/>
      <c r="N12" s="98"/>
      <c r="O12" s="98"/>
    </row>
    <row r="13" spans="1:15" s="90" customFormat="1" ht="25.5" customHeight="1">
      <c r="A13" s="311" t="s">
        <v>520</v>
      </c>
      <c r="B13" s="311"/>
      <c r="C13" s="311"/>
      <c r="D13" s="311"/>
      <c r="E13" s="311"/>
      <c r="F13" s="51"/>
      <c r="G13" s="51"/>
      <c r="H13" s="51"/>
      <c r="I13" s="51"/>
      <c r="J13" s="51"/>
      <c r="K13" s="51"/>
      <c r="L13" s="51"/>
      <c r="M13" s="51"/>
      <c r="N13" s="98"/>
      <c r="O13" s="98"/>
    </row>
    <row r="14" spans="1:15" s="90" customFormat="1" ht="25.5" customHeight="1">
      <c r="A14" s="311" t="s">
        <v>476</v>
      </c>
      <c r="B14" s="311"/>
      <c r="C14" s="311"/>
      <c r="D14" s="311"/>
      <c r="E14" s="311"/>
      <c r="F14" s="51"/>
      <c r="G14" s="51"/>
      <c r="H14" s="51"/>
      <c r="I14" s="51"/>
      <c r="J14" s="51"/>
      <c r="K14" s="51"/>
      <c r="L14" s="51"/>
      <c r="M14" s="51"/>
      <c r="N14" s="98"/>
      <c r="O14" s="98"/>
    </row>
    <row r="15" spans="1:15" s="90" customFormat="1" ht="25.5" customHeight="1">
      <c r="A15" s="311" t="s">
        <v>501</v>
      </c>
      <c r="B15" s="311"/>
      <c r="C15" s="311"/>
      <c r="D15" s="311"/>
      <c r="E15" s="311"/>
      <c r="F15" s="51"/>
      <c r="G15" s="51"/>
      <c r="H15" s="51"/>
      <c r="I15" s="51"/>
      <c r="J15" s="51"/>
      <c r="K15" s="51"/>
      <c r="L15" s="51"/>
      <c r="M15" s="51"/>
      <c r="N15" s="98"/>
      <c r="O15" s="98"/>
    </row>
    <row r="16" spans="1:15" s="90" customFormat="1" ht="25.5" customHeight="1">
      <c r="A16" s="311" t="s">
        <v>210</v>
      </c>
      <c r="B16" s="311"/>
      <c r="C16" s="311"/>
      <c r="D16" s="311"/>
      <c r="E16" s="311"/>
      <c r="F16" s="51"/>
      <c r="G16" s="51"/>
      <c r="H16" s="51"/>
      <c r="I16" s="51"/>
      <c r="J16" s="51"/>
      <c r="K16" s="51"/>
      <c r="L16" s="51"/>
      <c r="M16" s="51"/>
      <c r="N16" s="98"/>
      <c r="O16" s="98"/>
    </row>
    <row r="17" spans="1:15" s="90" customFormat="1" ht="25.5" customHeight="1">
      <c r="A17" s="311"/>
      <c r="B17" s="311"/>
      <c r="C17" s="311"/>
      <c r="D17" s="311"/>
      <c r="E17" s="311"/>
      <c r="F17" s="51"/>
      <c r="G17" s="51"/>
      <c r="H17" s="51"/>
      <c r="I17" s="51"/>
      <c r="J17" s="51"/>
      <c r="K17" s="51"/>
      <c r="L17" s="51"/>
      <c r="M17" s="51"/>
      <c r="N17" s="98"/>
      <c r="O17" s="98"/>
    </row>
    <row r="18" spans="1:15" ht="25.5" customHeight="1">
      <c r="A18" s="108" t="s">
        <v>1596</v>
      </c>
      <c r="B18" s="108"/>
      <c r="C18" s="19"/>
      <c r="D18" s="19"/>
      <c r="E18" s="19"/>
      <c r="F18" s="19"/>
      <c r="G18" s="19"/>
      <c r="H18" s="19"/>
      <c r="I18" s="19"/>
      <c r="J18" s="19"/>
    </row>
    <row r="19" spans="1:15" ht="25.5" customHeight="1">
      <c r="A19" s="108" t="s">
        <v>1264</v>
      </c>
      <c r="B19" s="108"/>
      <c r="C19" s="19"/>
      <c r="D19" s="19"/>
      <c r="E19" s="19"/>
      <c r="F19" s="19"/>
      <c r="G19" s="19"/>
      <c r="H19" s="19"/>
      <c r="I19" s="19"/>
      <c r="J19" s="19"/>
    </row>
    <row r="20" spans="1:15" ht="25.5" customHeight="1">
      <c r="A20" s="22"/>
      <c r="B20" s="108"/>
      <c r="C20" s="108"/>
      <c r="D20" s="108"/>
      <c r="E20" s="108"/>
      <c r="F20" s="373" t="s">
        <v>38</v>
      </c>
      <c r="G20" s="373"/>
      <c r="H20" s="373"/>
      <c r="I20" s="373"/>
      <c r="J20" s="373"/>
    </row>
    <row r="21" spans="1:15" ht="25.5" customHeight="1">
      <c r="A21" s="22"/>
      <c r="B21" s="108"/>
      <c r="C21" s="108"/>
      <c r="D21" s="108"/>
      <c r="E21" s="108"/>
      <c r="F21" s="378" t="s">
        <v>39</v>
      </c>
      <c r="G21" s="378"/>
      <c r="H21" s="378"/>
      <c r="I21" s="378"/>
      <c r="J21" s="378"/>
    </row>
    <row r="22" spans="1:15" ht="25.5" customHeight="1">
      <c r="A22" s="22"/>
      <c r="B22" s="108"/>
      <c r="C22" s="108"/>
      <c r="D22" s="108"/>
      <c r="E22" s="108"/>
      <c r="F22" s="398" t="s">
        <v>833</v>
      </c>
      <c r="G22" s="397"/>
      <c r="H22" s="397"/>
      <c r="I22" s="397"/>
      <c r="J22" s="397"/>
    </row>
    <row r="23" spans="1:15" ht="25.5" customHeight="1">
      <c r="A23" s="22"/>
      <c r="B23" s="108"/>
      <c r="C23" s="108"/>
      <c r="D23" s="108"/>
      <c r="E23" s="108"/>
      <c r="F23" s="110" t="s">
        <v>211</v>
      </c>
      <c r="G23" s="109"/>
      <c r="H23" s="110" t="s">
        <v>212</v>
      </c>
      <c r="I23" s="109"/>
      <c r="J23" s="110" t="s">
        <v>45</v>
      </c>
    </row>
    <row r="24" spans="1:15" ht="25.5" customHeight="1">
      <c r="A24" s="108"/>
      <c r="B24" s="20" t="s">
        <v>213</v>
      </c>
      <c r="C24" s="108"/>
      <c r="D24" s="108"/>
      <c r="E24" s="108"/>
      <c r="F24" s="150">
        <v>0</v>
      </c>
      <c r="G24" s="187"/>
      <c r="H24" s="150">
        <v>573095116.40999997</v>
      </c>
      <c r="I24" s="108"/>
      <c r="J24" s="80">
        <f t="shared" ref="J24:J29" si="0">SUM(F24:H24)</f>
        <v>573095116.40999997</v>
      </c>
    </row>
    <row r="25" spans="1:15" ht="25.5" customHeight="1">
      <c r="A25" s="108"/>
      <c r="B25" s="20" t="s">
        <v>275</v>
      </c>
      <c r="C25" s="108"/>
      <c r="D25" s="108"/>
      <c r="E25" s="108"/>
      <c r="F25" s="150">
        <v>613604238.32000005</v>
      </c>
      <c r="G25" s="151"/>
      <c r="H25" s="150">
        <v>0</v>
      </c>
      <c r="I25" s="108"/>
      <c r="J25" s="80">
        <f t="shared" si="0"/>
        <v>613604238.32000005</v>
      </c>
    </row>
    <row r="26" spans="1:15" ht="25.5" customHeight="1">
      <c r="A26" s="108"/>
      <c r="B26" s="20" t="s">
        <v>214</v>
      </c>
      <c r="C26" s="108"/>
      <c r="D26" s="108"/>
      <c r="E26" s="108"/>
      <c r="F26" s="80">
        <v>0</v>
      </c>
      <c r="G26" s="151"/>
      <c r="H26" s="80">
        <v>6350000</v>
      </c>
      <c r="I26" s="108"/>
      <c r="J26" s="80">
        <f t="shared" si="0"/>
        <v>6350000</v>
      </c>
      <c r="K26" s="108"/>
    </row>
    <row r="27" spans="1:15" ht="25.5" customHeight="1">
      <c r="A27" s="108"/>
      <c r="B27" s="20" t="s">
        <v>215</v>
      </c>
      <c r="C27" s="108"/>
      <c r="D27" s="108"/>
      <c r="E27" s="108"/>
      <c r="F27" s="80">
        <v>0</v>
      </c>
      <c r="G27" s="151"/>
      <c r="H27" s="80">
        <v>7826348.1900000004</v>
      </c>
      <c r="I27" s="108"/>
      <c r="J27" s="80">
        <f t="shared" si="0"/>
        <v>7826348.1900000004</v>
      </c>
      <c r="K27" s="108"/>
    </row>
    <row r="28" spans="1:15" ht="25.5" customHeight="1">
      <c r="A28" s="108"/>
      <c r="B28" s="20" t="s">
        <v>216</v>
      </c>
      <c r="C28" s="108"/>
      <c r="D28" s="108"/>
      <c r="E28" s="108"/>
      <c r="F28" s="80">
        <v>22429.91</v>
      </c>
      <c r="G28" s="151"/>
      <c r="H28" s="80">
        <v>3780825.59</v>
      </c>
      <c r="I28" s="108"/>
      <c r="J28" s="80">
        <f t="shared" si="0"/>
        <v>3803255.5</v>
      </c>
      <c r="K28" s="108"/>
    </row>
    <row r="29" spans="1:15" ht="25.5" customHeight="1">
      <c r="A29" s="108"/>
      <c r="B29" s="20" t="s">
        <v>421</v>
      </c>
      <c r="C29" s="108"/>
      <c r="D29" s="108"/>
      <c r="E29" s="108"/>
      <c r="F29" s="80">
        <v>0</v>
      </c>
      <c r="G29" s="151"/>
      <c r="H29" s="80">
        <v>8358311.8200000003</v>
      </c>
      <c r="I29" s="108"/>
      <c r="J29" s="80">
        <f t="shared" si="0"/>
        <v>8358311.8200000003</v>
      </c>
      <c r="K29" s="108"/>
    </row>
    <row r="30" spans="1:15" ht="25.5" customHeight="1">
      <c r="A30" s="108"/>
      <c r="B30" s="20" t="s">
        <v>217</v>
      </c>
      <c r="C30" s="108"/>
      <c r="D30" s="108"/>
      <c r="E30" s="108"/>
      <c r="F30" s="81">
        <f>SUM(F24:F29)</f>
        <v>613626668.23000002</v>
      </c>
      <c r="G30" s="80"/>
      <c r="H30" s="81">
        <f>SUM(H24:H29)</f>
        <v>599410602.01000011</v>
      </c>
      <c r="I30" s="80"/>
      <c r="J30" s="81">
        <f>SUM(J24:J29)</f>
        <v>1213037270.24</v>
      </c>
      <c r="K30" s="108"/>
    </row>
    <row r="31" spans="1:15" ht="25.5" customHeight="1">
      <c r="A31" s="108"/>
      <c r="B31" s="20"/>
      <c r="C31" s="108"/>
      <c r="D31" s="108"/>
      <c r="E31" s="108"/>
      <c r="F31" s="145"/>
      <c r="G31" s="80"/>
      <c r="H31" s="145"/>
      <c r="I31" s="80"/>
      <c r="J31" s="145"/>
      <c r="K31" s="108"/>
    </row>
    <row r="32" spans="1:15" ht="25.5" customHeight="1">
      <c r="A32" s="108"/>
      <c r="B32" s="20"/>
      <c r="C32" s="108"/>
      <c r="D32" s="108"/>
      <c r="E32" s="108"/>
      <c r="F32" s="145"/>
      <c r="G32" s="80"/>
      <c r="H32" s="145"/>
      <c r="I32" s="80"/>
      <c r="J32" s="145"/>
      <c r="K32" s="108"/>
    </row>
    <row r="33" spans="1:12" ht="25.5" customHeight="1">
      <c r="A33" s="370" t="s">
        <v>301</v>
      </c>
      <c r="B33" s="370"/>
      <c r="C33" s="370"/>
      <c r="D33" s="370"/>
      <c r="E33" s="370"/>
      <c r="F33" s="370"/>
      <c r="G33" s="370"/>
      <c r="H33" s="370"/>
      <c r="I33" s="370"/>
      <c r="J33" s="370"/>
      <c r="K33" s="108"/>
    </row>
    <row r="34" spans="1:12" ht="25.5" customHeight="1">
      <c r="A34" s="108"/>
      <c r="B34" s="108"/>
      <c r="C34" s="108" t="s">
        <v>442</v>
      </c>
      <c r="D34" s="108"/>
      <c r="E34" s="108"/>
      <c r="F34" s="108"/>
      <c r="G34" s="108"/>
      <c r="H34" s="108"/>
      <c r="I34" s="108"/>
      <c r="J34" s="108"/>
      <c r="K34" s="108"/>
    </row>
    <row r="35" spans="1:12" ht="24" customHeight="1">
      <c r="A35" s="370" t="s">
        <v>1288</v>
      </c>
      <c r="B35" s="370"/>
      <c r="C35" s="370"/>
      <c r="D35" s="370"/>
      <c r="E35" s="370"/>
      <c r="F35" s="370"/>
      <c r="G35" s="370"/>
      <c r="H35" s="370"/>
      <c r="I35" s="370"/>
      <c r="J35" s="370"/>
      <c r="K35" s="108"/>
    </row>
    <row r="36" spans="1:12" ht="24" customHeight="1">
      <c r="A36" s="310"/>
      <c r="B36" s="310"/>
      <c r="C36" s="310"/>
      <c r="D36" s="310"/>
      <c r="E36" s="310"/>
      <c r="F36" s="310"/>
      <c r="G36" s="310"/>
      <c r="H36" s="310"/>
      <c r="I36" s="310"/>
      <c r="J36" s="310"/>
      <c r="K36" s="311"/>
      <c r="L36" s="311"/>
    </row>
    <row r="37" spans="1:12" ht="24" customHeight="1">
      <c r="A37" s="109"/>
      <c r="B37" s="109"/>
      <c r="C37" s="109"/>
      <c r="D37" s="109"/>
      <c r="E37" s="109"/>
      <c r="F37" s="373" t="s">
        <v>38</v>
      </c>
      <c r="G37" s="373"/>
      <c r="H37" s="373"/>
      <c r="I37" s="373"/>
      <c r="J37" s="373"/>
      <c r="K37" s="108"/>
    </row>
    <row r="38" spans="1:12" ht="24" customHeight="1">
      <c r="A38" s="310"/>
      <c r="B38" s="310"/>
      <c r="C38" s="310"/>
      <c r="D38" s="310"/>
      <c r="E38" s="310"/>
      <c r="F38" s="378" t="s">
        <v>39</v>
      </c>
      <c r="G38" s="378"/>
      <c r="H38" s="378"/>
      <c r="I38" s="378"/>
      <c r="J38" s="378"/>
      <c r="K38" s="311"/>
      <c r="L38" s="311"/>
    </row>
    <row r="39" spans="1:12" ht="24" customHeight="1">
      <c r="A39" s="310"/>
      <c r="B39" s="310"/>
      <c r="C39" s="310"/>
      <c r="D39" s="310"/>
      <c r="E39" s="310"/>
      <c r="F39" s="398" t="s">
        <v>833</v>
      </c>
      <c r="G39" s="397"/>
      <c r="H39" s="397"/>
      <c r="I39" s="397"/>
      <c r="J39" s="397"/>
      <c r="K39" s="311"/>
      <c r="L39" s="311"/>
    </row>
    <row r="40" spans="1:12" ht="24" customHeight="1">
      <c r="A40" s="310"/>
      <c r="B40" s="310"/>
      <c r="C40" s="310"/>
      <c r="D40" s="310"/>
      <c r="E40" s="310"/>
      <c r="F40" s="312" t="s">
        <v>211</v>
      </c>
      <c r="G40" s="310"/>
      <c r="H40" s="312" t="s">
        <v>212</v>
      </c>
      <c r="I40" s="310"/>
      <c r="J40" s="312" t="s">
        <v>45</v>
      </c>
      <c r="K40" s="311"/>
      <c r="L40" s="311"/>
    </row>
    <row r="41" spans="1:12" ht="24" customHeight="1">
      <c r="A41" s="108"/>
      <c r="B41" s="20" t="s">
        <v>310</v>
      </c>
      <c r="C41" s="108"/>
      <c r="D41" s="108"/>
      <c r="E41" s="108"/>
      <c r="F41" s="40">
        <v>-487207747.95999998</v>
      </c>
      <c r="G41" s="151"/>
      <c r="H41" s="40">
        <v>-627833880.54999995</v>
      </c>
      <c r="I41" s="70"/>
      <c r="J41" s="40">
        <f>SUM(F41:H41)</f>
        <v>-1115041628.51</v>
      </c>
      <c r="K41" s="108"/>
    </row>
    <row r="42" spans="1:12" ht="24" customHeight="1">
      <c r="A42" s="108"/>
      <c r="B42" s="20" t="s">
        <v>230</v>
      </c>
      <c r="C42" s="108"/>
      <c r="D42" s="108"/>
      <c r="E42" s="108"/>
      <c r="F42" s="40">
        <v>-9338561.5600000005</v>
      </c>
      <c r="G42" s="151"/>
      <c r="H42" s="40">
        <v>-74222436.599999994</v>
      </c>
      <c r="I42" s="70"/>
      <c r="J42" s="40">
        <f>SUM(F42:H42)</f>
        <v>-83560998.159999996</v>
      </c>
      <c r="K42" s="108"/>
    </row>
    <row r="43" spans="1:12" ht="24" customHeight="1">
      <c r="A43" s="108"/>
      <c r="B43" s="20" t="s">
        <v>495</v>
      </c>
      <c r="C43" s="108"/>
      <c r="D43" s="108"/>
      <c r="E43" s="108"/>
      <c r="F43" s="80">
        <v>0</v>
      </c>
      <c r="G43" s="151"/>
      <c r="H43" s="80">
        <v>2579046.9300000002</v>
      </c>
      <c r="I43" s="70"/>
      <c r="J43" s="80">
        <f>SUM(F43:H43)</f>
        <v>2579046.9300000002</v>
      </c>
      <c r="K43" s="108"/>
      <c r="L43" s="21"/>
    </row>
    <row r="44" spans="1:12" ht="24" customHeight="1">
      <c r="A44" s="108"/>
      <c r="B44" s="20" t="s">
        <v>218</v>
      </c>
      <c r="C44" s="108"/>
      <c r="D44" s="108"/>
      <c r="E44" s="108"/>
      <c r="F44" s="40">
        <v>-30045940.25</v>
      </c>
      <c r="G44" s="151"/>
      <c r="H44" s="40">
        <v>-35974018.93</v>
      </c>
      <c r="I44" s="70"/>
      <c r="J44" s="40">
        <f>SUM(F44:H44)</f>
        <v>-66019959.18</v>
      </c>
      <c r="K44" s="108"/>
      <c r="L44" s="21"/>
    </row>
    <row r="45" spans="1:12" ht="24" customHeight="1">
      <c r="A45" s="108"/>
      <c r="B45" s="108" t="s">
        <v>219</v>
      </c>
      <c r="C45" s="108"/>
      <c r="D45" s="108"/>
      <c r="E45" s="108"/>
      <c r="F45" s="68">
        <v>-17100969.300000001</v>
      </c>
      <c r="G45" s="151"/>
      <c r="H45" s="68">
        <v>1829190.48</v>
      </c>
      <c r="I45" s="70"/>
      <c r="J45" s="68">
        <f>SUM(F45:H45)</f>
        <v>-15271778.82</v>
      </c>
      <c r="K45" s="108"/>
      <c r="L45" s="21"/>
    </row>
    <row r="46" spans="1:12" ht="24" customHeight="1">
      <c r="A46" s="108"/>
      <c r="B46" s="20" t="s">
        <v>220</v>
      </c>
      <c r="C46" s="108"/>
      <c r="D46" s="108"/>
      <c r="E46" s="108"/>
      <c r="F46" s="359">
        <f>SUM(F41:F45)</f>
        <v>-543693219.06999993</v>
      </c>
      <c r="G46" s="276"/>
      <c r="H46" s="40">
        <f>SUM(H41:H45)</f>
        <v>-733622098.66999996</v>
      </c>
      <c r="I46" s="276"/>
      <c r="J46" s="40">
        <f>SUM(J41:J45)</f>
        <v>-1277315317.74</v>
      </c>
      <c r="K46" s="108"/>
      <c r="L46" s="21"/>
    </row>
    <row r="47" spans="1:12" ht="24" customHeight="1" thickBot="1">
      <c r="A47" s="108"/>
      <c r="B47" s="20" t="s">
        <v>221</v>
      </c>
      <c r="C47" s="108"/>
      <c r="D47" s="108"/>
      <c r="E47" s="108"/>
      <c r="F47" s="290">
        <f>+F30+F46</f>
        <v>69933449.160000086</v>
      </c>
      <c r="G47" s="291"/>
      <c r="H47" s="44">
        <f>+H30+H46</f>
        <v>-134211496.65999985</v>
      </c>
      <c r="I47" s="291"/>
      <c r="J47" s="44">
        <f>+J30+J46</f>
        <v>-64278047.5</v>
      </c>
      <c r="K47" s="108"/>
      <c r="L47" s="21"/>
    </row>
    <row r="48" spans="1:12" ht="24" customHeight="1" thickTop="1">
      <c r="A48" s="108"/>
      <c r="B48" s="20"/>
      <c r="C48" s="108"/>
      <c r="D48" s="108"/>
      <c r="E48" s="108"/>
      <c r="F48" s="145"/>
      <c r="G48" s="82"/>
      <c r="H48" s="145"/>
      <c r="I48" s="82"/>
      <c r="J48" s="145"/>
      <c r="K48" s="108"/>
      <c r="L48" s="21"/>
    </row>
    <row r="49" spans="1:12" ht="24" customHeight="1">
      <c r="A49" s="22"/>
      <c r="B49" s="108"/>
      <c r="C49" s="108"/>
      <c r="D49" s="108"/>
      <c r="E49" s="108"/>
      <c r="F49" s="373" t="s">
        <v>38</v>
      </c>
      <c r="G49" s="373"/>
      <c r="H49" s="373"/>
      <c r="I49" s="373"/>
      <c r="J49" s="373"/>
      <c r="K49" s="108"/>
      <c r="L49" s="21"/>
    </row>
    <row r="50" spans="1:12" ht="24" customHeight="1">
      <c r="A50" s="22"/>
      <c r="B50" s="108"/>
      <c r="C50" s="108"/>
      <c r="D50" s="108"/>
      <c r="E50" s="108"/>
      <c r="F50" s="378" t="s">
        <v>39</v>
      </c>
      <c r="G50" s="378"/>
      <c r="H50" s="378"/>
      <c r="I50" s="378"/>
      <c r="J50" s="378"/>
      <c r="K50" s="108"/>
      <c r="L50" s="21"/>
    </row>
    <row r="51" spans="1:12" ht="24" customHeight="1">
      <c r="A51" s="22"/>
      <c r="B51" s="108"/>
      <c r="C51" s="108"/>
      <c r="D51" s="108"/>
      <c r="E51" s="108"/>
      <c r="F51" s="396" t="s">
        <v>523</v>
      </c>
      <c r="G51" s="397"/>
      <c r="H51" s="397"/>
      <c r="I51" s="397"/>
      <c r="J51" s="397"/>
      <c r="K51" s="108"/>
      <c r="L51" s="21"/>
    </row>
    <row r="52" spans="1:12" ht="24" customHeight="1">
      <c r="A52" s="22"/>
      <c r="B52" s="108"/>
      <c r="C52" s="108"/>
      <c r="D52" s="108"/>
      <c r="E52" s="108"/>
      <c r="F52" s="110" t="s">
        <v>211</v>
      </c>
      <c r="G52" s="109"/>
      <c r="H52" s="110" t="s">
        <v>212</v>
      </c>
      <c r="I52" s="109"/>
      <c r="J52" s="110" t="s">
        <v>45</v>
      </c>
      <c r="K52" s="108"/>
    </row>
    <row r="53" spans="1:12" ht="24" customHeight="1">
      <c r="A53" s="108"/>
      <c r="B53" s="20" t="s">
        <v>213</v>
      </c>
      <c r="C53" s="108"/>
      <c r="D53" s="108"/>
      <c r="E53" s="108"/>
      <c r="F53" s="150">
        <v>0</v>
      </c>
      <c r="G53" s="275"/>
      <c r="H53" s="150">
        <v>485862989.45999998</v>
      </c>
      <c r="I53" s="108"/>
      <c r="J53" s="80">
        <f t="shared" ref="J53:J58" si="1">SUM(F53:H53)</f>
        <v>485862989.45999998</v>
      </c>
      <c r="K53" s="108"/>
    </row>
    <row r="54" spans="1:12" ht="24" customHeight="1">
      <c r="A54" s="108"/>
      <c r="B54" s="20" t="s">
        <v>275</v>
      </c>
      <c r="C54" s="108"/>
      <c r="D54" s="108"/>
      <c r="E54" s="108"/>
      <c r="F54" s="150">
        <v>642826311.48000002</v>
      </c>
      <c r="G54" s="276"/>
      <c r="H54" s="150">
        <v>0</v>
      </c>
      <c r="I54" s="108"/>
      <c r="J54" s="80">
        <f t="shared" si="1"/>
        <v>642826311.48000002</v>
      </c>
      <c r="K54" s="108"/>
    </row>
    <row r="55" spans="1:12" ht="24" customHeight="1">
      <c r="A55" s="108"/>
      <c r="B55" s="20" t="s">
        <v>214</v>
      </c>
      <c r="C55" s="108"/>
      <c r="D55" s="108"/>
      <c r="E55" s="108"/>
      <c r="F55" s="80">
        <v>0</v>
      </c>
      <c r="G55" s="276"/>
      <c r="H55" s="150">
        <v>0</v>
      </c>
      <c r="I55" s="108"/>
      <c r="J55" s="80">
        <f t="shared" si="1"/>
        <v>0</v>
      </c>
      <c r="K55" s="108"/>
    </row>
    <row r="56" spans="1:12" ht="24" customHeight="1">
      <c r="A56" s="108"/>
      <c r="B56" s="20" t="s">
        <v>215</v>
      </c>
      <c r="C56" s="108"/>
      <c r="D56" s="108"/>
      <c r="E56" s="108"/>
      <c r="F56" s="80">
        <v>0</v>
      </c>
      <c r="G56" s="276"/>
      <c r="H56" s="150">
        <v>49895</v>
      </c>
      <c r="I56" s="108"/>
      <c r="J56" s="80">
        <f t="shared" si="1"/>
        <v>49895</v>
      </c>
      <c r="K56" s="108"/>
    </row>
    <row r="57" spans="1:12" ht="24" customHeight="1">
      <c r="A57" s="108"/>
      <c r="B57" s="20" t="s">
        <v>216</v>
      </c>
      <c r="C57" s="108"/>
      <c r="D57" s="108"/>
      <c r="E57" s="108"/>
      <c r="F57" s="80">
        <v>0</v>
      </c>
      <c r="G57" s="276"/>
      <c r="H57" s="150">
        <v>2967620.23</v>
      </c>
      <c r="I57" s="108"/>
      <c r="J57" s="80">
        <f t="shared" si="1"/>
        <v>2967620.23</v>
      </c>
      <c r="K57" s="108"/>
    </row>
    <row r="58" spans="1:12" ht="24" customHeight="1">
      <c r="A58" s="108"/>
      <c r="B58" s="20" t="s">
        <v>421</v>
      </c>
      <c r="C58" s="108"/>
      <c r="D58" s="108"/>
      <c r="E58" s="108"/>
      <c r="F58" s="80">
        <v>0</v>
      </c>
      <c r="G58" s="276"/>
      <c r="H58" s="150">
        <v>1320219.48</v>
      </c>
      <c r="I58" s="108"/>
      <c r="J58" s="80">
        <f t="shared" si="1"/>
        <v>1320219.48</v>
      </c>
      <c r="K58" s="108"/>
    </row>
    <row r="59" spans="1:12" ht="24" customHeight="1">
      <c r="A59" s="108"/>
      <c r="B59" s="20" t="s">
        <v>217</v>
      </c>
      <c r="C59" s="108"/>
      <c r="D59" s="108"/>
      <c r="E59" s="108"/>
      <c r="F59" s="81">
        <f>SUM(F53:F58)</f>
        <v>642826311.48000002</v>
      </c>
      <c r="G59" s="80"/>
      <c r="H59" s="81">
        <f>SUM(H53:H58)</f>
        <v>490200724.17000002</v>
      </c>
      <c r="I59" s="80"/>
      <c r="J59" s="81">
        <f>SUM(J53:J58)</f>
        <v>1133027035.6500001</v>
      </c>
      <c r="K59" s="108"/>
    </row>
    <row r="60" spans="1:12" ht="24" customHeight="1">
      <c r="A60" s="108"/>
      <c r="B60" s="20" t="s">
        <v>310</v>
      </c>
      <c r="C60" s="108"/>
      <c r="D60" s="108"/>
      <c r="E60" s="108"/>
      <c r="F60" s="74">
        <v>-448898163.52999997</v>
      </c>
      <c r="G60" s="299"/>
      <c r="H60" s="74">
        <v>-615301343.96000004</v>
      </c>
      <c r="I60" s="70"/>
      <c r="J60" s="40">
        <f>SUM(F60:H60)</f>
        <v>-1064199507.49</v>
      </c>
      <c r="K60" s="108"/>
    </row>
    <row r="61" spans="1:12" ht="24" customHeight="1">
      <c r="A61" s="108"/>
      <c r="B61" s="20" t="s">
        <v>230</v>
      </c>
      <c r="C61" s="108"/>
      <c r="D61" s="108"/>
      <c r="E61" s="108"/>
      <c r="F61" s="74">
        <v>-9144760.8000000007</v>
      </c>
      <c r="G61" s="299"/>
      <c r="H61" s="74">
        <v>-73324552.739999995</v>
      </c>
      <c r="I61" s="70"/>
      <c r="J61" s="40">
        <f>SUM(F61:H61)</f>
        <v>-82469313.539999992</v>
      </c>
      <c r="K61" s="108"/>
    </row>
    <row r="62" spans="1:12" ht="24" customHeight="1">
      <c r="A62" s="108"/>
      <c r="B62" s="20" t="s">
        <v>495</v>
      </c>
      <c r="C62" s="108"/>
      <c r="D62" s="108"/>
      <c r="E62" s="108"/>
      <c r="F62" s="80">
        <v>0</v>
      </c>
      <c r="G62" s="299"/>
      <c r="H62" s="74">
        <v>-1144464.94</v>
      </c>
      <c r="I62" s="70"/>
      <c r="J62" s="40">
        <f>SUM(F62:H62)</f>
        <v>-1144464.94</v>
      </c>
      <c r="K62" s="108"/>
    </row>
    <row r="63" spans="1:12" ht="24" customHeight="1">
      <c r="A63" s="108"/>
      <c r="B63" s="20" t="s">
        <v>218</v>
      </c>
      <c r="C63" s="108"/>
      <c r="D63" s="108"/>
      <c r="E63" s="108"/>
      <c r="F63" s="74">
        <v>-33062218.059999999</v>
      </c>
      <c r="G63" s="299"/>
      <c r="H63" s="74">
        <v>-8743494.5600000005</v>
      </c>
      <c r="I63" s="70"/>
      <c r="J63" s="40">
        <f>SUM(F63:H63)</f>
        <v>-41805712.619999997</v>
      </c>
      <c r="K63" s="108"/>
    </row>
    <row r="64" spans="1:12" ht="24" customHeight="1">
      <c r="A64" s="108"/>
      <c r="B64" s="108" t="s">
        <v>219</v>
      </c>
      <c r="C64" s="108"/>
      <c r="D64" s="108"/>
      <c r="E64" s="108"/>
      <c r="F64" s="297">
        <v>9148581.6400000006</v>
      </c>
      <c r="G64" s="299"/>
      <c r="H64" s="300">
        <v>-7451599.71</v>
      </c>
      <c r="I64" s="70"/>
      <c r="J64" s="68">
        <f>SUM(F64:H64)</f>
        <v>1696981.9300000006</v>
      </c>
      <c r="K64" s="108"/>
    </row>
    <row r="65" spans="1:12" ht="24" customHeight="1">
      <c r="A65" s="108"/>
      <c r="B65" s="20" t="s">
        <v>220</v>
      </c>
      <c r="C65" s="108"/>
      <c r="D65" s="108"/>
      <c r="E65" s="108"/>
      <c r="F65" s="40">
        <f>SUM(F60:F64)</f>
        <v>-481956560.75</v>
      </c>
      <c r="G65" s="80"/>
      <c r="H65" s="40">
        <f>SUM(H60:H64)</f>
        <v>-705965455.91000009</v>
      </c>
      <c r="I65" s="108"/>
      <c r="J65" s="40">
        <f>SUM(J60:J64)</f>
        <v>-1187922016.6599998</v>
      </c>
      <c r="K65" s="108"/>
    </row>
    <row r="66" spans="1:12" ht="24" customHeight="1" thickBot="1">
      <c r="A66" s="108"/>
      <c r="B66" s="20" t="s">
        <v>221</v>
      </c>
      <c r="C66" s="108"/>
      <c r="D66" s="108"/>
      <c r="E66" s="108"/>
      <c r="F66" s="44">
        <f>+F59+F65</f>
        <v>160869750.73000002</v>
      </c>
      <c r="G66" s="82"/>
      <c r="H66" s="44">
        <f>+H59+H65</f>
        <v>-215764731.74000007</v>
      </c>
      <c r="I66" s="82"/>
      <c r="J66" s="44">
        <f>+J59+J65</f>
        <v>-54894981.009999752</v>
      </c>
      <c r="K66" s="108"/>
    </row>
    <row r="67" spans="1:12" ht="24" customHeight="1" thickTop="1">
      <c r="A67" s="108"/>
      <c r="B67" s="20"/>
      <c r="C67" s="108"/>
      <c r="D67" s="108"/>
      <c r="E67" s="108"/>
      <c r="F67" s="145"/>
      <c r="G67" s="80"/>
      <c r="H67" s="145"/>
      <c r="I67" s="80"/>
      <c r="J67" s="145"/>
      <c r="K67" s="108"/>
    </row>
    <row r="68" spans="1:12" ht="24" customHeight="1">
      <c r="A68" s="311"/>
      <c r="B68" s="314"/>
      <c r="C68" s="311"/>
      <c r="D68" s="311"/>
      <c r="E68" s="311"/>
      <c r="F68" s="145"/>
      <c r="G68" s="80"/>
      <c r="H68" s="145"/>
      <c r="I68" s="80"/>
      <c r="J68" s="145"/>
      <c r="K68" s="311"/>
      <c r="L68" s="311"/>
    </row>
    <row r="69" spans="1:12" ht="24" customHeight="1">
      <c r="A69" s="370" t="s">
        <v>301</v>
      </c>
      <c r="B69" s="370"/>
      <c r="C69" s="370"/>
      <c r="D69" s="370"/>
      <c r="E69" s="370"/>
      <c r="F69" s="370"/>
      <c r="G69" s="370"/>
      <c r="H69" s="370"/>
      <c r="I69" s="370"/>
      <c r="J69" s="370"/>
      <c r="K69" s="311"/>
      <c r="L69" s="311"/>
    </row>
    <row r="70" spans="1:12" ht="24" customHeight="1">
      <c r="A70" s="311"/>
      <c r="B70" s="311"/>
      <c r="C70" s="311" t="s">
        <v>442</v>
      </c>
      <c r="D70" s="311"/>
      <c r="E70" s="311"/>
      <c r="F70" s="311"/>
      <c r="G70" s="311"/>
      <c r="H70" s="311"/>
      <c r="I70" s="311"/>
      <c r="J70" s="311"/>
      <c r="K70" s="311"/>
      <c r="L70" s="311"/>
    </row>
    <row r="71" spans="1:12" ht="23.4" customHeight="1">
      <c r="A71" s="370" t="s">
        <v>1371</v>
      </c>
      <c r="B71" s="370"/>
      <c r="C71" s="370"/>
      <c r="D71" s="370"/>
      <c r="E71" s="370"/>
      <c r="F71" s="370"/>
      <c r="G71" s="370"/>
      <c r="H71" s="370"/>
      <c r="I71" s="370"/>
      <c r="J71" s="370"/>
      <c r="K71" s="311"/>
      <c r="L71" s="311"/>
    </row>
    <row r="72" spans="1:12" ht="23.4" customHeight="1">
      <c r="A72" s="311"/>
      <c r="B72" s="314"/>
      <c r="C72" s="311"/>
      <c r="D72" s="311"/>
      <c r="E72" s="311"/>
      <c r="F72" s="145"/>
      <c r="G72" s="80"/>
      <c r="H72" s="145"/>
      <c r="I72" s="80"/>
      <c r="J72" s="145"/>
      <c r="K72" s="311"/>
      <c r="L72" s="311"/>
    </row>
    <row r="73" spans="1:12" ht="23.4" customHeight="1">
      <c r="A73" s="108" t="s">
        <v>1263</v>
      </c>
      <c r="B73" s="108"/>
      <c r="C73" s="19"/>
      <c r="D73" s="19"/>
      <c r="E73" s="19"/>
      <c r="F73" s="19"/>
      <c r="G73" s="19"/>
      <c r="H73" s="19"/>
      <c r="I73" s="19"/>
      <c r="J73" s="19"/>
      <c r="K73" s="108"/>
    </row>
    <row r="74" spans="1:12" ht="23.4" customHeight="1">
      <c r="A74" s="108" t="s">
        <v>1264</v>
      </c>
      <c r="B74" s="108"/>
      <c r="C74" s="19"/>
      <c r="D74" s="19"/>
      <c r="E74" s="19"/>
      <c r="F74" s="19"/>
      <c r="G74" s="19"/>
      <c r="H74" s="19"/>
      <c r="I74" s="19"/>
      <c r="J74" s="19"/>
      <c r="K74" s="108"/>
    </row>
    <row r="75" spans="1:12" ht="23.4" customHeight="1">
      <c r="A75" s="22"/>
      <c r="B75" s="108"/>
      <c r="C75" s="108"/>
      <c r="D75" s="108"/>
      <c r="E75" s="108"/>
      <c r="F75" s="373" t="s">
        <v>38</v>
      </c>
      <c r="G75" s="373"/>
      <c r="H75" s="373"/>
      <c r="I75" s="373"/>
      <c r="J75" s="373"/>
      <c r="K75" s="108"/>
    </row>
    <row r="76" spans="1:12" ht="23.4" customHeight="1">
      <c r="A76" s="22"/>
      <c r="B76" s="108"/>
      <c r="C76" s="108"/>
      <c r="D76" s="108"/>
      <c r="E76" s="108"/>
      <c r="F76" s="378" t="s">
        <v>39</v>
      </c>
      <c r="G76" s="378"/>
      <c r="H76" s="378"/>
      <c r="I76" s="378"/>
      <c r="J76" s="378"/>
      <c r="K76" s="108"/>
    </row>
    <row r="77" spans="1:12" ht="23.4" customHeight="1">
      <c r="A77" s="22"/>
      <c r="B77" s="108"/>
      <c r="C77" s="108"/>
      <c r="D77" s="108"/>
      <c r="E77" s="108"/>
      <c r="F77" s="398" t="s">
        <v>833</v>
      </c>
      <c r="G77" s="397"/>
      <c r="H77" s="397"/>
      <c r="I77" s="397"/>
      <c r="J77" s="397"/>
      <c r="K77" s="108"/>
    </row>
    <row r="78" spans="1:12" ht="23.4" customHeight="1">
      <c r="A78" s="22"/>
      <c r="B78" s="108"/>
      <c r="C78" s="108"/>
      <c r="D78" s="108"/>
      <c r="E78" s="108"/>
      <c r="F78" s="110" t="s">
        <v>211</v>
      </c>
      <c r="G78" s="109"/>
      <c r="H78" s="110" t="s">
        <v>212</v>
      </c>
      <c r="I78" s="109"/>
      <c r="J78" s="110" t="s">
        <v>45</v>
      </c>
      <c r="K78" s="108"/>
    </row>
    <row r="79" spans="1:12" ht="23.4" customHeight="1">
      <c r="A79" s="108"/>
      <c r="B79" s="20" t="s">
        <v>213</v>
      </c>
      <c r="C79" s="108"/>
      <c r="D79" s="108"/>
      <c r="E79" s="108"/>
      <c r="F79" s="150">
        <v>0</v>
      </c>
      <c r="G79" s="187"/>
      <c r="H79" s="150">
        <v>1065997757.48</v>
      </c>
      <c r="I79" s="108"/>
      <c r="J79" s="80">
        <f t="shared" ref="J79:J84" si="2">SUM(F79:H79)</f>
        <v>1065997757.48</v>
      </c>
      <c r="K79" s="108"/>
    </row>
    <row r="80" spans="1:12" ht="23.4" customHeight="1">
      <c r="A80" s="108"/>
      <c r="B80" s="20" t="s">
        <v>275</v>
      </c>
      <c r="C80" s="108"/>
      <c r="D80" s="108"/>
      <c r="E80" s="108"/>
      <c r="F80" s="150">
        <v>1239122152.21</v>
      </c>
      <c r="G80" s="151"/>
      <c r="H80" s="150">
        <v>0</v>
      </c>
      <c r="I80" s="108"/>
      <c r="J80" s="80">
        <f t="shared" si="2"/>
        <v>1239122152.21</v>
      </c>
      <c r="K80" s="108"/>
    </row>
    <row r="81" spans="1:12" ht="23.4" customHeight="1">
      <c r="A81" s="108"/>
      <c r="B81" s="20" t="s">
        <v>214</v>
      </c>
      <c r="C81" s="108"/>
      <c r="D81" s="108"/>
      <c r="E81" s="108"/>
      <c r="F81" s="80">
        <v>0</v>
      </c>
      <c r="G81" s="151"/>
      <c r="H81" s="80">
        <v>11140000</v>
      </c>
      <c r="I81" s="108"/>
      <c r="J81" s="80">
        <f t="shared" si="2"/>
        <v>11140000</v>
      </c>
      <c r="K81" s="108"/>
    </row>
    <row r="82" spans="1:12" ht="23.4" customHeight="1">
      <c r="A82" s="108"/>
      <c r="B82" s="20" t="s">
        <v>215</v>
      </c>
      <c r="C82" s="108"/>
      <c r="D82" s="108"/>
      <c r="E82" s="108"/>
      <c r="F82" s="80">
        <v>0</v>
      </c>
      <c r="G82" s="151"/>
      <c r="H82" s="80">
        <v>10162025.359999999</v>
      </c>
      <c r="I82" s="108"/>
      <c r="J82" s="80">
        <f t="shared" si="2"/>
        <v>10162025.359999999</v>
      </c>
      <c r="K82" s="108"/>
    </row>
    <row r="83" spans="1:12" ht="23.4" customHeight="1">
      <c r="A83" s="108"/>
      <c r="B83" s="20" t="s">
        <v>216</v>
      </c>
      <c r="C83" s="108"/>
      <c r="D83" s="108"/>
      <c r="E83" s="108"/>
      <c r="F83" s="80">
        <v>37223.370000000003</v>
      </c>
      <c r="G83" s="151"/>
      <c r="H83" s="80">
        <v>41026836.340000004</v>
      </c>
      <c r="I83" s="108"/>
      <c r="J83" s="80">
        <f t="shared" si="2"/>
        <v>41064059.710000001</v>
      </c>
      <c r="K83" s="108"/>
    </row>
    <row r="84" spans="1:12" ht="23.4" customHeight="1">
      <c r="A84" s="108"/>
      <c r="B84" s="20" t="s">
        <v>421</v>
      </c>
      <c r="C84" s="108"/>
      <c r="D84" s="108"/>
      <c r="E84" s="108"/>
      <c r="F84" s="80">
        <v>0</v>
      </c>
      <c r="G84" s="151"/>
      <c r="H84" s="80">
        <v>14542687.130000001</v>
      </c>
      <c r="I84" s="108"/>
      <c r="J84" s="80">
        <f t="shared" si="2"/>
        <v>14542687.130000001</v>
      </c>
      <c r="K84" s="108"/>
    </row>
    <row r="85" spans="1:12" ht="23.4" customHeight="1">
      <c r="A85" s="108"/>
      <c r="B85" s="20" t="s">
        <v>217</v>
      </c>
      <c r="C85" s="108"/>
      <c r="D85" s="108"/>
      <c r="E85" s="108"/>
      <c r="F85" s="81">
        <f>SUM(F79:F84)</f>
        <v>1239159375.5799999</v>
      </c>
      <c r="G85" s="80"/>
      <c r="H85" s="81">
        <f>SUM(H79:H84)</f>
        <v>1142869306.3099999</v>
      </c>
      <c r="I85" s="80"/>
      <c r="J85" s="81">
        <f>SUM(J79:J84)</f>
        <v>2382028681.8900003</v>
      </c>
      <c r="K85" s="108"/>
    </row>
    <row r="86" spans="1:12" ht="23.4" customHeight="1">
      <c r="A86" s="108"/>
      <c r="B86" s="20" t="s">
        <v>310</v>
      </c>
      <c r="C86" s="108"/>
      <c r="D86" s="108"/>
      <c r="E86" s="108"/>
      <c r="F86" s="74">
        <v>-974402937.89999998</v>
      </c>
      <c r="G86" s="151"/>
      <c r="H86" s="74">
        <v>-1132344088.24</v>
      </c>
      <c r="I86" s="70"/>
      <c r="J86" s="40">
        <f>SUM(F86:H86)</f>
        <v>-2106747026.1399999</v>
      </c>
      <c r="K86" s="108"/>
    </row>
    <row r="87" spans="1:12" ht="23.4" customHeight="1">
      <c r="A87" s="108"/>
      <c r="B87" s="20" t="s">
        <v>230</v>
      </c>
      <c r="C87" s="108"/>
      <c r="D87" s="108"/>
      <c r="E87" s="108"/>
      <c r="F87" s="74">
        <v>-18916787.07</v>
      </c>
      <c r="G87" s="151"/>
      <c r="H87" s="74">
        <v>-152329266.19</v>
      </c>
      <c r="I87" s="70"/>
      <c r="J87" s="40">
        <f>SUM(F87:H87)</f>
        <v>-171246053.25999999</v>
      </c>
      <c r="K87" s="108"/>
    </row>
    <row r="88" spans="1:12" ht="23.4" customHeight="1">
      <c r="A88" s="108"/>
      <c r="B88" s="20" t="s">
        <v>495</v>
      </c>
      <c r="C88" s="108"/>
      <c r="D88" s="108"/>
      <c r="E88" s="108"/>
      <c r="F88" s="80">
        <v>0</v>
      </c>
      <c r="G88" s="151"/>
      <c r="H88" s="74">
        <v>-10975533.98</v>
      </c>
      <c r="I88" s="70"/>
      <c r="J88" s="40">
        <f>SUM(F88:H88)</f>
        <v>-10975533.98</v>
      </c>
      <c r="K88" s="108"/>
    </row>
    <row r="89" spans="1:12" ht="23.4" customHeight="1">
      <c r="A89" s="108"/>
      <c r="B89" s="20" t="s">
        <v>218</v>
      </c>
      <c r="C89" s="108"/>
      <c r="D89" s="108"/>
      <c r="E89" s="108"/>
      <c r="F89" s="74">
        <v>-60965020.719999999</v>
      </c>
      <c r="G89" s="151"/>
      <c r="H89" s="74">
        <v>-67270221.030000001</v>
      </c>
      <c r="I89" s="70"/>
      <c r="J89" s="40">
        <f>SUM(F89:H89)</f>
        <v>-128235241.75</v>
      </c>
      <c r="K89" s="108"/>
    </row>
    <row r="90" spans="1:12" ht="23.4" customHeight="1">
      <c r="A90" s="108"/>
      <c r="B90" s="108" t="s">
        <v>219</v>
      </c>
      <c r="C90" s="108"/>
      <c r="D90" s="108"/>
      <c r="E90" s="108"/>
      <c r="F90" s="300">
        <v>-26386775.789999999</v>
      </c>
      <c r="G90" s="151"/>
      <c r="H90" s="343">
        <v>6979413.2400000002</v>
      </c>
      <c r="I90" s="70"/>
      <c r="J90" s="68">
        <f>SUM(F90:H90)</f>
        <v>-19407362.549999997</v>
      </c>
      <c r="K90" s="108"/>
    </row>
    <row r="91" spans="1:12" ht="23.4" customHeight="1">
      <c r="A91" s="108"/>
      <c r="B91" s="20" t="s">
        <v>220</v>
      </c>
      <c r="C91" s="108"/>
      <c r="D91" s="108"/>
      <c r="E91" s="108"/>
      <c r="F91" s="40">
        <f>SUM(F86:F90)</f>
        <v>-1080671521.48</v>
      </c>
      <c r="G91" s="276"/>
      <c r="H91" s="40">
        <f>SUM(H86:H90)</f>
        <v>-1355939696.2</v>
      </c>
      <c r="I91" s="276"/>
      <c r="J91" s="40">
        <f>SUM(J86:J90)</f>
        <v>-2436611217.6799998</v>
      </c>
      <c r="K91" s="108"/>
    </row>
    <row r="92" spans="1:12" ht="23.4" customHeight="1" thickBot="1">
      <c r="A92" s="108"/>
      <c r="B92" s="20" t="s">
        <v>221</v>
      </c>
      <c r="C92" s="108"/>
      <c r="D92" s="108"/>
      <c r="E92" s="108"/>
      <c r="F92" s="44">
        <f>+F85+F91</f>
        <v>158487854.0999999</v>
      </c>
      <c r="G92" s="291"/>
      <c r="H92" s="44">
        <f>+H85+H91</f>
        <v>-213070389.8900001</v>
      </c>
      <c r="I92" s="291"/>
      <c r="J92" s="44">
        <f>+J85+J91</f>
        <v>-54582535.789999485</v>
      </c>
      <c r="K92" s="108"/>
    </row>
    <row r="93" spans="1:12" ht="15" customHeight="1" thickTop="1">
      <c r="A93" s="311"/>
      <c r="B93" s="314"/>
      <c r="C93" s="311"/>
      <c r="D93" s="311"/>
      <c r="E93" s="311"/>
      <c r="F93" s="145"/>
      <c r="G93" s="291"/>
      <c r="H93" s="145"/>
      <c r="I93" s="291"/>
      <c r="J93" s="145"/>
      <c r="K93" s="311"/>
      <c r="L93" s="311"/>
    </row>
    <row r="94" spans="1:12" ht="23.4" customHeight="1">
      <c r="A94" s="22"/>
      <c r="B94" s="108"/>
      <c r="C94" s="108"/>
      <c r="D94" s="108"/>
      <c r="E94" s="108"/>
      <c r="F94" s="373" t="s">
        <v>38</v>
      </c>
      <c r="G94" s="373"/>
      <c r="H94" s="373"/>
      <c r="I94" s="373"/>
      <c r="J94" s="373"/>
      <c r="K94" s="108"/>
    </row>
    <row r="95" spans="1:12" ht="23.4" customHeight="1">
      <c r="A95" s="22"/>
      <c r="B95" s="108"/>
      <c r="C95" s="108"/>
      <c r="D95" s="108"/>
      <c r="E95" s="108"/>
      <c r="F95" s="378" t="s">
        <v>39</v>
      </c>
      <c r="G95" s="378"/>
      <c r="H95" s="378"/>
      <c r="I95" s="378"/>
      <c r="J95" s="378"/>
      <c r="K95" s="108"/>
    </row>
    <row r="96" spans="1:12" ht="23.4" customHeight="1">
      <c r="A96" s="22"/>
      <c r="B96" s="108"/>
      <c r="C96" s="108"/>
      <c r="D96" s="108"/>
      <c r="E96" s="108"/>
      <c r="F96" s="396" t="s">
        <v>523</v>
      </c>
      <c r="G96" s="397"/>
      <c r="H96" s="397"/>
      <c r="I96" s="397"/>
      <c r="J96" s="397"/>
      <c r="K96" s="108"/>
    </row>
    <row r="97" spans="1:12" ht="23.4" customHeight="1">
      <c r="A97" s="22"/>
      <c r="B97" s="108"/>
      <c r="C97" s="108"/>
      <c r="D97" s="108"/>
      <c r="E97" s="108"/>
      <c r="F97" s="110" t="s">
        <v>211</v>
      </c>
      <c r="G97" s="109"/>
      <c r="H97" s="110" t="s">
        <v>212</v>
      </c>
      <c r="I97" s="109"/>
      <c r="J97" s="110" t="s">
        <v>45</v>
      </c>
      <c r="K97" s="108"/>
    </row>
    <row r="98" spans="1:12" ht="23.4" customHeight="1">
      <c r="A98" s="108"/>
      <c r="B98" s="20" t="s">
        <v>213</v>
      </c>
      <c r="C98" s="108"/>
      <c r="D98" s="108"/>
      <c r="E98" s="108"/>
      <c r="F98" s="150">
        <v>0</v>
      </c>
      <c r="G98" s="275"/>
      <c r="H98" s="150">
        <v>926151359.38999999</v>
      </c>
      <c r="I98" s="108"/>
      <c r="J98" s="80">
        <f t="shared" ref="J98:J103" si="3">SUM(F98:H98)</f>
        <v>926151359.38999999</v>
      </c>
      <c r="K98" s="108"/>
    </row>
    <row r="99" spans="1:12" ht="23.4" customHeight="1">
      <c r="A99" s="108"/>
      <c r="B99" s="20" t="s">
        <v>275</v>
      </c>
      <c r="C99" s="108"/>
      <c r="D99" s="108"/>
      <c r="E99" s="108"/>
      <c r="F99" s="150">
        <v>1209002104.3299999</v>
      </c>
      <c r="G99" s="276"/>
      <c r="H99" s="150">
        <v>0</v>
      </c>
      <c r="I99" s="108"/>
      <c r="J99" s="80">
        <f t="shared" si="3"/>
        <v>1209002104.3299999</v>
      </c>
      <c r="K99" s="108"/>
    </row>
    <row r="100" spans="1:12" ht="23.4" customHeight="1">
      <c r="A100" s="108"/>
      <c r="B100" s="20" t="s">
        <v>214</v>
      </c>
      <c r="C100" s="108"/>
      <c r="D100" s="108"/>
      <c r="E100" s="108"/>
      <c r="F100" s="80">
        <v>0</v>
      </c>
      <c r="G100" s="276"/>
      <c r="H100" s="150">
        <v>5000000</v>
      </c>
      <c r="I100" s="108"/>
      <c r="J100" s="80">
        <f t="shared" si="3"/>
        <v>5000000</v>
      </c>
      <c r="K100" s="108"/>
    </row>
    <row r="101" spans="1:12" ht="23.4" customHeight="1">
      <c r="A101" s="108"/>
      <c r="B101" s="20" t="s">
        <v>215</v>
      </c>
      <c r="C101" s="108"/>
      <c r="D101" s="108"/>
      <c r="E101" s="108"/>
      <c r="F101" s="80">
        <v>0</v>
      </c>
      <c r="G101" s="276"/>
      <c r="H101" s="150">
        <v>99365.3</v>
      </c>
      <c r="I101" s="108"/>
      <c r="J101" s="80">
        <f t="shared" si="3"/>
        <v>99365.3</v>
      </c>
      <c r="K101" s="108"/>
    </row>
    <row r="102" spans="1:12" ht="23.4" customHeight="1">
      <c r="A102" s="108"/>
      <c r="B102" s="20" t="s">
        <v>216</v>
      </c>
      <c r="C102" s="108"/>
      <c r="D102" s="108"/>
      <c r="E102" s="108"/>
      <c r="F102" s="80">
        <v>0</v>
      </c>
      <c r="G102" s="276"/>
      <c r="H102" s="150">
        <v>6513554.1900000004</v>
      </c>
      <c r="I102" s="108"/>
      <c r="J102" s="80">
        <f t="shared" si="3"/>
        <v>6513554.1900000004</v>
      </c>
      <c r="K102" s="108"/>
    </row>
    <row r="103" spans="1:12" ht="23.4" customHeight="1">
      <c r="A103" s="108"/>
      <c r="B103" s="20" t="s">
        <v>421</v>
      </c>
      <c r="C103" s="108"/>
      <c r="D103" s="108"/>
      <c r="E103" s="108"/>
      <c r="F103" s="80">
        <v>0</v>
      </c>
      <c r="G103" s="276"/>
      <c r="H103" s="150">
        <v>2575739.63</v>
      </c>
      <c r="I103" s="108"/>
      <c r="J103" s="80">
        <f t="shared" si="3"/>
        <v>2575739.63</v>
      </c>
      <c r="K103" s="108"/>
    </row>
    <row r="104" spans="1:12" ht="23.4" customHeight="1">
      <c r="A104" s="108"/>
      <c r="B104" s="20" t="s">
        <v>217</v>
      </c>
      <c r="C104" s="108"/>
      <c r="D104" s="108"/>
      <c r="E104" s="108"/>
      <c r="F104" s="81">
        <f>SUM(F98:F103)</f>
        <v>1209002104.3299999</v>
      </c>
      <c r="G104" s="80"/>
      <c r="H104" s="81">
        <f>SUM(H98:H103)</f>
        <v>940340018.50999999</v>
      </c>
      <c r="I104" s="80"/>
      <c r="J104" s="81">
        <f>SUM(J98:J103)</f>
        <v>2149342122.8399997</v>
      </c>
      <c r="K104" s="108"/>
    </row>
    <row r="105" spans="1:12" ht="23.4" customHeight="1">
      <c r="A105" s="108"/>
      <c r="B105" s="20"/>
      <c r="C105" s="108"/>
      <c r="D105" s="108"/>
      <c r="E105" s="108"/>
      <c r="F105" s="145"/>
      <c r="G105" s="291"/>
      <c r="H105" s="145"/>
      <c r="I105" s="291"/>
      <c r="J105" s="145"/>
      <c r="K105" s="108"/>
    </row>
    <row r="106" spans="1:12" ht="23.4" customHeight="1">
      <c r="A106" s="108"/>
      <c r="B106" s="20"/>
      <c r="C106" s="108"/>
      <c r="D106" s="108"/>
      <c r="E106" s="108"/>
      <c r="F106" s="145"/>
      <c r="G106" s="291"/>
      <c r="H106" s="145"/>
      <c r="I106" s="291"/>
      <c r="J106" s="145"/>
      <c r="K106" s="108"/>
    </row>
    <row r="107" spans="1:12" ht="23.4" customHeight="1">
      <c r="A107" s="370" t="s">
        <v>301</v>
      </c>
      <c r="B107" s="370"/>
      <c r="C107" s="370"/>
      <c r="D107" s="370"/>
      <c r="E107" s="370"/>
      <c r="F107" s="370"/>
      <c r="G107" s="370"/>
      <c r="H107" s="370"/>
      <c r="I107" s="370"/>
      <c r="J107" s="370"/>
      <c r="K107" s="108"/>
    </row>
    <row r="108" spans="1:12" ht="23.4" customHeight="1">
      <c r="A108" s="108"/>
      <c r="B108" s="108"/>
      <c r="C108" s="108" t="s">
        <v>442</v>
      </c>
      <c r="D108" s="108"/>
      <c r="E108" s="108"/>
      <c r="F108" s="108"/>
      <c r="G108" s="108"/>
      <c r="H108" s="108"/>
      <c r="I108" s="108"/>
      <c r="J108" s="108"/>
      <c r="K108" s="108"/>
    </row>
    <row r="109" spans="1:12" ht="24" customHeight="1">
      <c r="A109" s="370" t="s">
        <v>1424</v>
      </c>
      <c r="B109" s="370"/>
      <c r="C109" s="370"/>
      <c r="D109" s="370"/>
      <c r="E109" s="370"/>
      <c r="F109" s="370"/>
      <c r="G109" s="370"/>
      <c r="H109" s="370"/>
      <c r="I109" s="370"/>
      <c r="J109" s="370"/>
      <c r="K109" s="108"/>
    </row>
    <row r="110" spans="1:12" ht="24" customHeight="1">
      <c r="A110" s="310"/>
      <c r="B110" s="310"/>
      <c r="C110" s="310"/>
      <c r="D110" s="310"/>
      <c r="E110" s="310"/>
      <c r="F110" s="310"/>
      <c r="G110" s="310"/>
      <c r="H110" s="310"/>
      <c r="I110" s="310"/>
      <c r="J110" s="310"/>
      <c r="K110" s="311"/>
      <c r="L110" s="311"/>
    </row>
    <row r="111" spans="1:12" ht="24" customHeight="1">
      <c r="A111" s="108"/>
      <c r="B111" s="20"/>
      <c r="C111" s="108"/>
      <c r="D111" s="108"/>
      <c r="E111" s="108"/>
      <c r="F111" s="373" t="s">
        <v>38</v>
      </c>
      <c r="G111" s="373"/>
      <c r="H111" s="373"/>
      <c r="I111" s="373"/>
      <c r="J111" s="373"/>
      <c r="K111" s="108"/>
    </row>
    <row r="112" spans="1:12" ht="24" customHeight="1">
      <c r="A112" s="311"/>
      <c r="B112" s="314"/>
      <c r="C112" s="311"/>
      <c r="D112" s="311"/>
      <c r="E112" s="311"/>
      <c r="F112" s="378" t="s">
        <v>39</v>
      </c>
      <c r="G112" s="378"/>
      <c r="H112" s="378"/>
      <c r="I112" s="378"/>
      <c r="J112" s="378"/>
      <c r="K112" s="311"/>
      <c r="L112" s="311"/>
    </row>
    <row r="113" spans="1:12" ht="24" customHeight="1">
      <c r="A113" s="311"/>
      <c r="B113" s="314"/>
      <c r="C113" s="311"/>
      <c r="D113" s="311"/>
      <c r="E113" s="311"/>
      <c r="F113" s="396" t="s">
        <v>523</v>
      </c>
      <c r="G113" s="397"/>
      <c r="H113" s="397"/>
      <c r="I113" s="397"/>
      <c r="J113" s="397"/>
      <c r="K113" s="311"/>
      <c r="L113" s="311"/>
    </row>
    <row r="114" spans="1:12" ht="24" customHeight="1">
      <c r="A114" s="311"/>
      <c r="B114" s="314"/>
      <c r="C114" s="311"/>
      <c r="D114" s="311"/>
      <c r="E114" s="311"/>
      <c r="F114" s="312" t="s">
        <v>211</v>
      </c>
      <c r="G114" s="310"/>
      <c r="H114" s="312" t="s">
        <v>212</v>
      </c>
      <c r="I114" s="310"/>
      <c r="J114" s="312" t="s">
        <v>45</v>
      </c>
      <c r="K114" s="311"/>
      <c r="L114" s="311"/>
    </row>
    <row r="115" spans="1:12" ht="24" customHeight="1">
      <c r="A115" s="108"/>
      <c r="B115" s="20" t="s">
        <v>310</v>
      </c>
      <c r="C115" s="108"/>
      <c r="D115" s="108"/>
      <c r="E115" s="108"/>
      <c r="F115" s="301">
        <v>-861741461.94000006</v>
      </c>
      <c r="G115" s="299"/>
      <c r="H115" s="301">
        <v>-1075317840.21</v>
      </c>
      <c r="I115" s="70"/>
      <c r="J115" s="40">
        <f>SUM(F115:H115)</f>
        <v>-1937059302.1500001</v>
      </c>
      <c r="K115" s="108"/>
    </row>
    <row r="116" spans="1:12" ht="24" customHeight="1">
      <c r="A116" s="108"/>
      <c r="B116" s="20" t="s">
        <v>230</v>
      </c>
      <c r="C116" s="108"/>
      <c r="D116" s="108"/>
      <c r="E116" s="108"/>
      <c r="F116" s="301">
        <v>-22447982.399999999</v>
      </c>
      <c r="G116" s="299"/>
      <c r="H116" s="301">
        <v>-150094368.97999999</v>
      </c>
      <c r="I116" s="70"/>
      <c r="J116" s="40">
        <f>SUM(F116:H116)</f>
        <v>-172542351.38</v>
      </c>
      <c r="K116" s="108"/>
    </row>
    <row r="117" spans="1:12" ht="24" customHeight="1">
      <c r="A117" s="108"/>
      <c r="B117" s="20" t="s">
        <v>495</v>
      </c>
      <c r="C117" s="108"/>
      <c r="D117" s="108"/>
      <c r="E117" s="108"/>
      <c r="F117" s="80">
        <v>0</v>
      </c>
      <c r="G117" s="299"/>
      <c r="H117" s="301">
        <v>-2239409.63</v>
      </c>
      <c r="I117" s="70"/>
      <c r="J117" s="40">
        <f>SUM(F117:H117)</f>
        <v>-2239409.63</v>
      </c>
      <c r="K117" s="108"/>
    </row>
    <row r="118" spans="1:12" ht="24" customHeight="1">
      <c r="A118" s="108"/>
      <c r="B118" s="20" t="s">
        <v>218</v>
      </c>
      <c r="C118" s="108"/>
      <c r="D118" s="108"/>
      <c r="E118" s="108"/>
      <c r="F118" s="301">
        <v>-65693557.700000003</v>
      </c>
      <c r="G118" s="299"/>
      <c r="H118" s="301">
        <v>-13759485.77</v>
      </c>
      <c r="I118" s="70"/>
      <c r="J118" s="40">
        <f>SUM(F118:H118)</f>
        <v>-79453043.469999999</v>
      </c>
      <c r="K118" s="108"/>
    </row>
    <row r="119" spans="1:12" ht="24" customHeight="1">
      <c r="A119" s="108"/>
      <c r="B119" s="108" t="s">
        <v>219</v>
      </c>
      <c r="C119" s="108"/>
      <c r="D119" s="108"/>
      <c r="E119" s="108"/>
      <c r="F119" s="297">
        <v>18162530.489999998</v>
      </c>
      <c r="G119" s="299"/>
      <c r="H119" s="302">
        <v>-13379287.59</v>
      </c>
      <c r="I119" s="70"/>
      <c r="J119" s="68">
        <f>SUM(F119:H119)</f>
        <v>4783242.8999999985</v>
      </c>
      <c r="K119" s="108"/>
    </row>
    <row r="120" spans="1:12" ht="24" customHeight="1">
      <c r="A120" s="108"/>
      <c r="B120" s="20" t="s">
        <v>220</v>
      </c>
      <c r="C120" s="108"/>
      <c r="D120" s="108"/>
      <c r="E120" s="108"/>
      <c r="F120" s="40">
        <f>SUM(F115:F119)</f>
        <v>-931720471.55000007</v>
      </c>
      <c r="G120" s="80"/>
      <c r="H120" s="40">
        <f>SUM(H115:H119)</f>
        <v>-1254790392.1800001</v>
      </c>
      <c r="I120" s="108"/>
      <c r="J120" s="40">
        <f>SUM(J115:J119)</f>
        <v>-2186510863.73</v>
      </c>
      <c r="K120" s="108"/>
    </row>
    <row r="121" spans="1:12" ht="24" customHeight="1" thickBot="1">
      <c r="A121" s="108"/>
      <c r="B121" s="20" t="s">
        <v>221</v>
      </c>
      <c r="C121" s="108"/>
      <c r="D121" s="108"/>
      <c r="E121" s="108"/>
      <c r="F121" s="44">
        <f>+F104+F120</f>
        <v>277281632.77999985</v>
      </c>
      <c r="G121" s="82"/>
      <c r="H121" s="44">
        <f>+H104+H120</f>
        <v>-314450373.67000008</v>
      </c>
      <c r="I121" s="82"/>
      <c r="J121" s="44">
        <f>+J104+J120</f>
        <v>-37168740.890000343</v>
      </c>
      <c r="K121" s="108"/>
    </row>
    <row r="122" spans="1:12" ht="24" customHeight="1" thickTop="1">
      <c r="A122" s="108"/>
      <c r="B122" s="20"/>
      <c r="C122" s="108"/>
      <c r="D122" s="108"/>
      <c r="E122" s="108"/>
      <c r="F122" s="145"/>
      <c r="G122" s="80"/>
      <c r="H122" s="145"/>
      <c r="I122" s="80"/>
      <c r="J122" s="145"/>
      <c r="K122" s="108"/>
    </row>
    <row r="123" spans="1:12" ht="24" customHeight="1">
      <c r="A123" s="10" t="s">
        <v>1168</v>
      </c>
      <c r="B123" s="108"/>
      <c r="C123" s="108"/>
      <c r="D123" s="108"/>
      <c r="E123" s="108"/>
      <c r="F123" s="108"/>
      <c r="G123" s="108"/>
      <c r="H123" s="108"/>
      <c r="I123" s="108"/>
      <c r="K123" s="108"/>
    </row>
    <row r="124" spans="1:12" ht="24" customHeight="1">
      <c r="B124" s="108"/>
      <c r="C124" s="108"/>
      <c r="D124" s="108"/>
      <c r="E124" s="108"/>
      <c r="F124" s="108"/>
      <c r="H124" s="373" t="s">
        <v>38</v>
      </c>
      <c r="I124" s="373"/>
      <c r="J124" s="373"/>
      <c r="K124" s="108"/>
    </row>
    <row r="125" spans="1:12" ht="24" customHeight="1">
      <c r="B125" s="108"/>
      <c r="C125" s="108"/>
      <c r="D125" s="108"/>
      <c r="E125" s="108"/>
      <c r="F125" s="108"/>
      <c r="H125" s="378" t="s">
        <v>39</v>
      </c>
      <c r="I125" s="378"/>
      <c r="J125" s="378"/>
      <c r="K125" s="108"/>
    </row>
    <row r="126" spans="1:12" ht="24" customHeight="1">
      <c r="B126" s="108"/>
      <c r="C126" s="108"/>
      <c r="D126" s="108"/>
      <c r="E126" s="108"/>
      <c r="F126" s="108"/>
      <c r="H126" s="143" t="s">
        <v>1228</v>
      </c>
      <c r="I126" s="14"/>
      <c r="J126" s="143" t="s">
        <v>832</v>
      </c>
      <c r="K126" s="108"/>
    </row>
    <row r="127" spans="1:12" ht="24" customHeight="1">
      <c r="B127" s="108" t="s">
        <v>222</v>
      </c>
      <c r="C127" s="108"/>
      <c r="D127" s="108"/>
      <c r="E127" s="108"/>
      <c r="H127" s="80">
        <v>14564818790</v>
      </c>
      <c r="I127" s="60"/>
      <c r="J127" s="80">
        <v>12709689901.59</v>
      </c>
      <c r="K127"/>
    </row>
    <row r="128" spans="1:12" ht="24" customHeight="1">
      <c r="B128" s="1" t="s">
        <v>502</v>
      </c>
      <c r="C128" s="108"/>
      <c r="D128" s="108"/>
      <c r="E128" s="108"/>
      <c r="H128" s="80">
        <v>1065997757.48</v>
      </c>
      <c r="I128" s="60"/>
      <c r="J128" s="80">
        <v>1850991295.55</v>
      </c>
      <c r="K128"/>
    </row>
    <row r="129" spans="1:13" ht="24" customHeight="1">
      <c r="B129" s="1" t="s">
        <v>1590</v>
      </c>
      <c r="C129" s="108"/>
      <c r="D129" s="108"/>
      <c r="E129" s="108"/>
      <c r="F129" s="67"/>
      <c r="H129" s="80">
        <v>9926090253.8700008</v>
      </c>
      <c r="I129" s="60"/>
      <c r="J129" s="80">
        <v>8860092496.4099998</v>
      </c>
      <c r="K129" s="67"/>
      <c r="L129" s="60"/>
      <c r="M129" s="67"/>
    </row>
    <row r="130" spans="1:13" ht="24" customHeight="1">
      <c r="B130" s="1" t="s">
        <v>307</v>
      </c>
      <c r="C130" s="108"/>
      <c r="D130" s="108"/>
      <c r="E130" s="108"/>
      <c r="H130" s="80">
        <v>205145768.44999999</v>
      </c>
      <c r="I130" s="60"/>
      <c r="J130" s="80">
        <v>220782379.08000001</v>
      </c>
      <c r="K130"/>
    </row>
    <row r="131" spans="1:13" ht="24" customHeight="1">
      <c r="B131" s="1" t="s">
        <v>1591</v>
      </c>
      <c r="C131" s="108"/>
      <c r="D131" s="108"/>
      <c r="E131" s="108"/>
      <c r="H131" s="80">
        <v>1102027182.78</v>
      </c>
      <c r="I131" s="60"/>
      <c r="J131" s="80">
        <v>671752223.24000001</v>
      </c>
      <c r="K131"/>
    </row>
    <row r="132" spans="1:13" ht="24" customHeight="1">
      <c r="B132" s="1"/>
      <c r="C132" s="338"/>
      <c r="D132" s="338"/>
      <c r="E132" s="338"/>
      <c r="H132" s="80"/>
      <c r="I132" s="60"/>
      <c r="J132" s="80"/>
      <c r="K132"/>
      <c r="L132" s="338"/>
    </row>
    <row r="133" spans="1:13" ht="24" customHeight="1">
      <c r="B133" s="1"/>
      <c r="C133" s="338"/>
      <c r="D133" s="338"/>
      <c r="E133" s="338"/>
      <c r="H133" s="373" t="s">
        <v>38</v>
      </c>
      <c r="I133" s="373"/>
      <c r="J133" s="373"/>
      <c r="K133"/>
      <c r="L133" s="338"/>
    </row>
    <row r="134" spans="1:13" ht="24" customHeight="1">
      <c r="B134" s="1"/>
      <c r="C134" s="338"/>
      <c r="D134" s="338"/>
      <c r="E134" s="338"/>
      <c r="H134" s="378" t="s">
        <v>40</v>
      </c>
      <c r="I134" s="378"/>
      <c r="J134" s="378"/>
      <c r="K134"/>
      <c r="L134" s="338"/>
    </row>
    <row r="135" spans="1:13" ht="24" customHeight="1">
      <c r="B135" s="1"/>
      <c r="C135" s="338"/>
      <c r="D135" s="338"/>
      <c r="E135" s="338"/>
      <c r="H135" s="143" t="s">
        <v>1228</v>
      </c>
      <c r="I135" s="14"/>
      <c r="J135" s="143" t="s">
        <v>832</v>
      </c>
      <c r="K135"/>
      <c r="L135" s="338"/>
    </row>
    <row r="136" spans="1:13" ht="24" customHeight="1">
      <c r="B136" s="311" t="s">
        <v>222</v>
      </c>
      <c r="C136" s="311"/>
      <c r="D136" s="311"/>
      <c r="E136" s="311"/>
      <c r="H136" s="80">
        <v>16953044715.51</v>
      </c>
      <c r="I136" s="60"/>
      <c r="J136" s="80">
        <v>15062724047.389999</v>
      </c>
      <c r="K136"/>
      <c r="L136" s="311"/>
    </row>
    <row r="137" spans="1:13" ht="24" customHeight="1">
      <c r="B137" s="1" t="s">
        <v>502</v>
      </c>
      <c r="C137" s="311"/>
      <c r="D137" s="311"/>
      <c r="E137" s="311"/>
      <c r="H137" s="80">
        <v>1099471820.5599999</v>
      </c>
      <c r="I137" s="60"/>
      <c r="J137" s="80">
        <v>1870033090.3800001</v>
      </c>
      <c r="K137"/>
      <c r="L137" s="311"/>
    </row>
    <row r="138" spans="1:13" ht="24" customHeight="1">
      <c r="B138" s="1" t="s">
        <v>1590</v>
      </c>
      <c r="C138" s="311"/>
      <c r="D138" s="311"/>
      <c r="E138" s="311"/>
      <c r="H138" s="80">
        <v>12269798866.809999</v>
      </c>
      <c r="I138" s="60"/>
      <c r="J138" s="80">
        <v>11170327046.280001</v>
      </c>
      <c r="K138"/>
      <c r="L138" s="311"/>
    </row>
    <row r="139" spans="1:13" ht="24" customHeight="1">
      <c r="B139" s="1" t="s">
        <v>307</v>
      </c>
      <c r="C139" s="311"/>
      <c r="D139" s="311"/>
      <c r="E139" s="311"/>
      <c r="H139" s="80">
        <v>211712786.59</v>
      </c>
      <c r="I139" s="60"/>
      <c r="J139" s="80">
        <v>229748699.86000001</v>
      </c>
      <c r="K139"/>
      <c r="L139" s="311"/>
    </row>
    <row r="140" spans="1:13" ht="24" customHeight="1">
      <c r="B140" s="1" t="s">
        <v>1591</v>
      </c>
      <c r="C140" s="311"/>
      <c r="D140" s="311"/>
      <c r="E140" s="311"/>
      <c r="H140" s="80">
        <v>1113054702.71</v>
      </c>
      <c r="I140" s="60"/>
      <c r="J140" s="80">
        <v>696696692.30999994</v>
      </c>
      <c r="K140"/>
      <c r="L140" s="311"/>
    </row>
    <row r="141" spans="1:13" ht="24" customHeight="1">
      <c r="B141" s="1"/>
      <c r="C141" s="311"/>
      <c r="D141" s="311"/>
      <c r="E141" s="311"/>
      <c r="K141"/>
      <c r="L141" s="311"/>
    </row>
    <row r="142" spans="1:13" ht="24" customHeight="1">
      <c r="A142" s="108"/>
      <c r="B142" s="20"/>
      <c r="C142" s="108"/>
      <c r="D142" s="51"/>
      <c r="E142" s="26"/>
      <c r="F142" s="82"/>
      <c r="G142" s="108"/>
      <c r="H142" s="80"/>
      <c r="I142" s="60"/>
      <c r="J142" s="80"/>
      <c r="L142" s="21"/>
    </row>
    <row r="143" spans="1:13" ht="24" customHeight="1">
      <c r="A143" s="370" t="s">
        <v>301</v>
      </c>
      <c r="B143" s="370"/>
      <c r="C143" s="370"/>
      <c r="D143" s="370"/>
      <c r="E143" s="370"/>
      <c r="F143" s="370"/>
      <c r="G143" s="370"/>
      <c r="H143" s="370"/>
      <c r="I143" s="370"/>
      <c r="J143" s="370"/>
      <c r="K143" s="108"/>
      <c r="L143" s="21"/>
    </row>
    <row r="144" spans="1:13" ht="24" customHeight="1">
      <c r="A144" s="108"/>
      <c r="B144" s="108"/>
      <c r="C144" s="108" t="s">
        <v>442</v>
      </c>
      <c r="D144" s="108"/>
      <c r="E144" s="108"/>
      <c r="F144" s="108"/>
      <c r="G144" s="108"/>
      <c r="H144" s="108"/>
      <c r="I144" s="108"/>
      <c r="J144" s="108"/>
      <c r="K144" s="108"/>
    </row>
  </sheetData>
  <sheetProtection formatCells="0" formatColumns="0" formatRows="0" insertColumns="0" insertRows="0" insertHyperlinks="0" deleteColumns="0" deleteRows="0" sort="0" autoFilter="0" pivotTables="0"/>
  <mergeCells count="30">
    <mergeCell ref="H134:J134"/>
    <mergeCell ref="H133:J133"/>
    <mergeCell ref="A1:J1"/>
    <mergeCell ref="F20:J20"/>
    <mergeCell ref="F21:J21"/>
    <mergeCell ref="F22:J22"/>
    <mergeCell ref="F75:J75"/>
    <mergeCell ref="F38:J38"/>
    <mergeCell ref="F39:J39"/>
    <mergeCell ref="F37:J37"/>
    <mergeCell ref="A69:J69"/>
    <mergeCell ref="A71:J71"/>
    <mergeCell ref="A33:J33"/>
    <mergeCell ref="A35:J35"/>
    <mergeCell ref="A143:J143"/>
    <mergeCell ref="F49:J49"/>
    <mergeCell ref="F50:J50"/>
    <mergeCell ref="H124:J124"/>
    <mergeCell ref="H125:J125"/>
    <mergeCell ref="F51:J51"/>
    <mergeCell ref="F96:J96"/>
    <mergeCell ref="F111:J111"/>
    <mergeCell ref="F112:J112"/>
    <mergeCell ref="F113:J113"/>
    <mergeCell ref="A107:J107"/>
    <mergeCell ref="A109:J109"/>
    <mergeCell ref="F76:J76"/>
    <mergeCell ref="F77:J77"/>
    <mergeCell ref="F94:J94"/>
    <mergeCell ref="F95:J95"/>
  </mergeCells>
  <pageMargins left="0.78740157480314965" right="0.39370078740157483" top="0.59055118110236227" bottom="0.39370078740157483" header="0.43307086614173229" footer="0.19685039370078741"/>
  <pageSetup paperSize="9" scale="87" orientation="portrait" r:id="rId1"/>
  <headerFooter alignWithMargins="0">
    <oddHeader>&amp;L&amp;"Angsana New,Regular"&amp;8THAI POLYCONS PUBLIC COMPANY LIMITED</oddHeader>
  </headerFooter>
  <rowBreaks count="3" manualBreakCount="3">
    <brk id="34" max="16383" man="1"/>
    <brk id="70" max="16383" man="1"/>
    <brk id="108" max="16383" man="1"/>
  </rowBreaks>
  <colBreaks count="1" manualBreakCount="1">
    <brk id="10" max="14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35095-82A9-48A6-9836-80ADBF23A9B1}">
  <dimension ref="A1:O101"/>
  <sheetViews>
    <sheetView showGridLines="0" showRuler="0" topLeftCell="A10" zoomScale="93" zoomScaleNormal="93" zoomScaleSheetLayoutView="100" workbookViewId="0">
      <selection activeCell="R55" sqref="R55"/>
    </sheetView>
  </sheetViews>
  <sheetFormatPr defaultColWidth="9" defaultRowHeight="23.1" customHeight="1"/>
  <cols>
    <col min="1" max="1" width="6.59765625" style="263" customWidth="1"/>
    <col min="2" max="2" width="5.8984375" style="263" customWidth="1"/>
    <col min="3" max="3" width="27.5" style="263" customWidth="1"/>
    <col min="4" max="4" width="0.69921875" style="263" customWidth="1"/>
    <col min="5" max="5" width="14.09765625" style="263" customWidth="1"/>
    <col min="6" max="6" width="0.69921875" style="263" customWidth="1"/>
    <col min="7" max="7" width="14.09765625" style="263" customWidth="1"/>
    <col min="8" max="8" width="0.8984375" style="263" customWidth="1"/>
    <col min="9" max="9" width="14.09765625" style="263" customWidth="1"/>
    <col min="10" max="10" width="11.5" style="263" customWidth="1"/>
    <col min="11" max="11" width="1.3984375" style="263" customWidth="1"/>
    <col min="12" max="12" width="9" style="263"/>
    <col min="13" max="216" width="9.09765625" style="264" customWidth="1"/>
    <col min="217" max="16384" width="9" style="264"/>
  </cols>
  <sheetData>
    <row r="1" spans="1:15" s="261" customFormat="1" ht="24" customHeight="1">
      <c r="A1" s="377" t="s">
        <v>257</v>
      </c>
      <c r="B1" s="376"/>
      <c r="C1" s="376"/>
      <c r="D1" s="376"/>
      <c r="E1" s="376"/>
      <c r="F1" s="376"/>
      <c r="G1" s="376"/>
      <c r="H1" s="376"/>
      <c r="I1" s="376"/>
      <c r="J1" s="376"/>
    </row>
    <row r="2" spans="1:15" s="261" customFormat="1" ht="24" customHeight="1">
      <c r="A2" s="262"/>
      <c r="C2" s="262"/>
      <c r="D2" s="262"/>
      <c r="E2" s="262"/>
      <c r="F2" s="262"/>
      <c r="G2" s="262"/>
      <c r="H2" s="262"/>
      <c r="I2" s="262"/>
      <c r="J2" s="262"/>
    </row>
    <row r="3" spans="1:15" ht="24" customHeight="1">
      <c r="A3" s="262"/>
      <c r="B3" s="264"/>
      <c r="E3" s="371" t="s">
        <v>876</v>
      </c>
      <c r="F3" s="371"/>
      <c r="G3" s="371"/>
      <c r="H3" s="371"/>
      <c r="I3" s="371"/>
      <c r="J3" s="262"/>
    </row>
    <row r="4" spans="1:15" ht="24" customHeight="1">
      <c r="A4" s="262"/>
      <c r="B4" s="265" t="s">
        <v>1043</v>
      </c>
      <c r="E4" s="262" t="s">
        <v>877</v>
      </c>
      <c r="F4" s="284"/>
      <c r="G4" s="284"/>
      <c r="H4" s="284"/>
      <c r="I4" s="284"/>
      <c r="J4" s="262"/>
    </row>
    <row r="5" spans="1:15" ht="24" customHeight="1">
      <c r="A5" s="262"/>
      <c r="B5" s="265" t="s">
        <v>1042</v>
      </c>
      <c r="E5" s="262" t="s">
        <v>878</v>
      </c>
      <c r="F5" s="284"/>
      <c r="G5" s="284"/>
      <c r="H5" s="284"/>
      <c r="I5" s="284"/>
      <c r="J5" s="262"/>
    </row>
    <row r="6" spans="1:15" ht="24" customHeight="1">
      <c r="A6" s="262"/>
      <c r="B6" s="265" t="s">
        <v>1041</v>
      </c>
      <c r="E6" s="262" t="s">
        <v>878</v>
      </c>
      <c r="F6" s="284"/>
      <c r="G6" s="284"/>
      <c r="H6" s="284"/>
      <c r="I6" s="284"/>
      <c r="J6" s="262"/>
    </row>
    <row r="7" spans="1:15" ht="24" customHeight="1">
      <c r="A7" s="262"/>
      <c r="B7" s="265" t="s">
        <v>1040</v>
      </c>
      <c r="E7" s="262" t="s">
        <v>878</v>
      </c>
      <c r="F7" s="284"/>
      <c r="G7" s="284"/>
      <c r="H7" s="284"/>
      <c r="I7" s="284"/>
      <c r="J7" s="262"/>
    </row>
    <row r="8" spans="1:15" ht="24" customHeight="1">
      <c r="A8" s="262"/>
      <c r="B8" s="265" t="s">
        <v>1039</v>
      </c>
      <c r="E8" s="262" t="s">
        <v>878</v>
      </c>
      <c r="F8" s="284"/>
      <c r="G8" s="284"/>
      <c r="H8" s="284"/>
      <c r="I8" s="284"/>
      <c r="J8" s="262"/>
    </row>
    <row r="9" spans="1:15" s="51" customFormat="1" ht="24" customHeight="1">
      <c r="A9" s="98"/>
      <c r="B9" s="265" t="s">
        <v>1037</v>
      </c>
      <c r="D9" s="262"/>
      <c r="E9" s="262" t="s">
        <v>878</v>
      </c>
      <c r="F9" s="98"/>
      <c r="G9" s="98"/>
      <c r="H9" s="108"/>
      <c r="J9" s="262"/>
      <c r="K9" s="263"/>
      <c r="L9" s="262"/>
      <c r="M9" s="262"/>
      <c r="N9" s="109"/>
      <c r="O9" s="108"/>
    </row>
    <row r="10" spans="1:15" s="51" customFormat="1" ht="24" customHeight="1">
      <c r="A10" s="98"/>
      <c r="B10" s="265" t="s">
        <v>1038</v>
      </c>
      <c r="D10" s="262"/>
      <c r="E10" s="262" t="s">
        <v>878</v>
      </c>
      <c r="F10" s="98"/>
      <c r="G10" s="98"/>
      <c r="H10" s="108"/>
      <c r="J10" s="262"/>
      <c r="K10" s="263"/>
      <c r="L10" s="262"/>
      <c r="M10" s="262"/>
      <c r="N10" s="109"/>
      <c r="O10" s="108"/>
    </row>
    <row r="11" spans="1:15" s="51" customFormat="1" ht="24" customHeight="1">
      <c r="A11" s="2"/>
      <c r="B11" s="265" t="s">
        <v>879</v>
      </c>
      <c r="D11" s="262"/>
      <c r="E11" s="262" t="s">
        <v>878</v>
      </c>
      <c r="G11" s="262"/>
      <c r="H11" s="263"/>
      <c r="J11" s="262"/>
      <c r="K11" s="98"/>
      <c r="L11" s="98"/>
      <c r="M11" s="98"/>
      <c r="N11" s="108"/>
      <c r="O11" s="108"/>
    </row>
    <row r="12" spans="1:15" s="51" customFormat="1" ht="24" customHeight="1">
      <c r="A12" s="2"/>
      <c r="B12" s="265" t="s">
        <v>880</v>
      </c>
      <c r="D12" s="262"/>
      <c r="E12" s="262" t="s">
        <v>878</v>
      </c>
      <c r="G12" s="262"/>
      <c r="H12" s="263"/>
      <c r="J12" s="262"/>
      <c r="K12" s="108"/>
      <c r="L12" s="108"/>
      <c r="M12" s="3"/>
      <c r="N12" s="108"/>
      <c r="O12" s="108"/>
    </row>
    <row r="13" spans="1:15" ht="24" customHeight="1">
      <c r="B13" s="265" t="s">
        <v>881</v>
      </c>
      <c r="C13" s="262"/>
      <c r="D13" s="262"/>
      <c r="E13" s="262" t="s">
        <v>878</v>
      </c>
      <c r="F13" s="262"/>
      <c r="H13" s="262"/>
      <c r="I13" s="262"/>
      <c r="J13" s="262"/>
    </row>
    <row r="14" spans="1:15" ht="24" customHeight="1">
      <c r="B14" s="265" t="s">
        <v>882</v>
      </c>
      <c r="C14" s="262"/>
      <c r="D14" s="262"/>
      <c r="E14" s="262" t="s">
        <v>878</v>
      </c>
      <c r="F14" s="266"/>
      <c r="H14" s="262"/>
      <c r="I14" s="262"/>
      <c r="J14" s="262"/>
    </row>
    <row r="15" spans="1:15" ht="24" customHeight="1">
      <c r="B15" s="265" t="s">
        <v>944</v>
      </c>
      <c r="C15" s="262"/>
      <c r="D15" s="262"/>
      <c r="E15" s="325" t="s">
        <v>878</v>
      </c>
      <c r="F15" s="267"/>
      <c r="G15" s="265"/>
      <c r="H15" s="265"/>
      <c r="I15" s="265"/>
      <c r="J15" s="265"/>
      <c r="M15" s="263"/>
    </row>
    <row r="16" spans="1:15" ht="24" customHeight="1">
      <c r="B16" s="265" t="s">
        <v>883</v>
      </c>
      <c r="C16" s="262"/>
      <c r="D16" s="262"/>
      <c r="E16" s="262" t="s">
        <v>884</v>
      </c>
      <c r="F16" s="266"/>
      <c r="H16" s="262"/>
      <c r="I16" s="262"/>
      <c r="J16" s="262"/>
    </row>
    <row r="17" spans="1:10" ht="24" customHeight="1">
      <c r="B17" s="265" t="s">
        <v>885</v>
      </c>
      <c r="C17" s="262"/>
      <c r="D17" s="262"/>
      <c r="E17" s="262" t="s">
        <v>884</v>
      </c>
      <c r="F17" s="266"/>
      <c r="H17" s="262"/>
      <c r="I17" s="262"/>
      <c r="J17" s="262"/>
    </row>
    <row r="18" spans="1:10" ht="24" customHeight="1">
      <c r="B18" s="265" t="s">
        <v>886</v>
      </c>
      <c r="C18" s="262"/>
      <c r="D18" s="262"/>
      <c r="E18" s="262" t="s">
        <v>877</v>
      </c>
      <c r="F18" s="266"/>
      <c r="H18" s="262"/>
      <c r="I18" s="262"/>
      <c r="J18" s="262"/>
    </row>
    <row r="19" spans="1:10" ht="24" customHeight="1">
      <c r="B19" s="262" t="s">
        <v>887</v>
      </c>
      <c r="E19" s="264"/>
      <c r="F19" s="262"/>
      <c r="H19" s="262"/>
      <c r="I19" s="262"/>
      <c r="J19" s="262"/>
    </row>
    <row r="20" spans="1:10" ht="24" customHeight="1">
      <c r="B20" s="262" t="s">
        <v>889</v>
      </c>
      <c r="E20" s="262" t="s">
        <v>888</v>
      </c>
      <c r="F20" s="262"/>
      <c r="H20" s="262"/>
      <c r="I20" s="262"/>
      <c r="J20" s="262"/>
    </row>
    <row r="21" spans="1:10" ht="24" customHeight="1">
      <c r="B21" s="262" t="s">
        <v>890</v>
      </c>
      <c r="C21" s="262"/>
      <c r="D21" s="262"/>
      <c r="E21" s="262" t="s">
        <v>888</v>
      </c>
      <c r="F21" s="262"/>
      <c r="H21" s="262"/>
      <c r="I21" s="262"/>
      <c r="J21" s="262"/>
    </row>
    <row r="22" spans="1:10" s="263" customFormat="1" ht="24" customHeight="1">
      <c r="B22" s="265" t="s">
        <v>891</v>
      </c>
      <c r="C22" s="262"/>
      <c r="D22" s="262"/>
      <c r="E22" s="262" t="s">
        <v>888</v>
      </c>
      <c r="F22" s="262"/>
      <c r="H22" s="262"/>
      <c r="I22" s="262"/>
      <c r="J22" s="262"/>
    </row>
    <row r="23" spans="1:10" s="265" customFormat="1" ht="24" customHeight="1">
      <c r="A23" s="263"/>
      <c r="B23" s="262" t="s">
        <v>892</v>
      </c>
      <c r="C23" s="262"/>
      <c r="D23" s="262"/>
      <c r="E23" s="262" t="s">
        <v>888</v>
      </c>
      <c r="F23" s="262"/>
      <c r="G23" s="263"/>
      <c r="H23" s="262"/>
      <c r="I23" s="262"/>
      <c r="J23" s="262"/>
    </row>
    <row r="24" spans="1:10" s="265" customFormat="1" ht="24" customHeight="1">
      <c r="A24" s="263"/>
      <c r="B24" s="265" t="s">
        <v>893</v>
      </c>
      <c r="C24" s="262"/>
      <c r="D24" s="262"/>
      <c r="E24" s="262" t="s">
        <v>888</v>
      </c>
      <c r="F24" s="262"/>
      <c r="G24" s="263"/>
      <c r="H24" s="262"/>
      <c r="I24" s="262"/>
      <c r="J24" s="262"/>
    </row>
    <row r="25" spans="1:10" ht="24" customHeight="1">
      <c r="B25" s="265" t="s">
        <v>894</v>
      </c>
      <c r="C25" s="262"/>
      <c r="D25" s="262"/>
      <c r="E25" s="262" t="s">
        <v>878</v>
      </c>
      <c r="F25" s="262"/>
      <c r="H25" s="262"/>
      <c r="I25" s="262"/>
      <c r="J25" s="262"/>
    </row>
    <row r="26" spans="1:10" ht="24" customHeight="1">
      <c r="A26" s="265"/>
      <c r="B26" s="265" t="s">
        <v>895</v>
      </c>
      <c r="C26" s="265"/>
      <c r="D26" s="265"/>
      <c r="E26" s="262" t="s">
        <v>878</v>
      </c>
      <c r="F26" s="262"/>
      <c r="H26" s="262"/>
      <c r="I26" s="262"/>
      <c r="J26" s="262"/>
    </row>
    <row r="27" spans="1:10" ht="24" customHeight="1">
      <c r="A27" s="265"/>
      <c r="B27" s="265" t="s">
        <v>896</v>
      </c>
      <c r="C27" s="265"/>
      <c r="D27" s="265"/>
      <c r="E27" s="262" t="s">
        <v>878</v>
      </c>
      <c r="F27" s="262"/>
      <c r="H27" s="262"/>
      <c r="I27" s="262"/>
      <c r="J27" s="262"/>
    </row>
    <row r="28" spans="1:10" ht="24" customHeight="1">
      <c r="B28" s="262" t="s">
        <v>898</v>
      </c>
      <c r="C28" s="262"/>
      <c r="D28" s="262"/>
      <c r="E28" s="262" t="s">
        <v>899</v>
      </c>
      <c r="F28" s="262"/>
      <c r="H28" s="262"/>
      <c r="I28" s="262"/>
      <c r="J28" s="262"/>
    </row>
    <row r="29" spans="1:10" ht="24" customHeight="1">
      <c r="B29" s="262" t="s">
        <v>900</v>
      </c>
      <c r="C29" s="262"/>
      <c r="D29" s="262"/>
      <c r="E29" s="262" t="s">
        <v>901</v>
      </c>
      <c r="F29" s="262"/>
      <c r="H29" s="262"/>
      <c r="I29" s="262"/>
      <c r="J29" s="262"/>
    </row>
    <row r="30" spans="1:10" ht="24" customHeight="1">
      <c r="B30" s="262"/>
      <c r="C30" s="262"/>
      <c r="D30" s="262"/>
      <c r="E30" s="262" t="s">
        <v>902</v>
      </c>
      <c r="F30" s="262"/>
      <c r="H30" s="262"/>
      <c r="I30" s="262"/>
      <c r="J30" s="262"/>
    </row>
    <row r="31" spans="1:10" ht="24" customHeight="1">
      <c r="B31" s="262"/>
      <c r="C31" s="262"/>
      <c r="D31" s="262"/>
      <c r="E31" s="262" t="s">
        <v>903</v>
      </c>
      <c r="F31" s="262"/>
      <c r="H31" s="262"/>
      <c r="I31" s="262"/>
      <c r="J31" s="262"/>
    </row>
    <row r="32" spans="1:10" ht="24" customHeight="1">
      <c r="B32" s="265"/>
      <c r="C32" s="262"/>
      <c r="D32" s="262"/>
      <c r="E32" s="262"/>
      <c r="F32" s="266"/>
      <c r="H32" s="262"/>
      <c r="I32" s="262"/>
      <c r="J32" s="262"/>
    </row>
    <row r="33" spans="1:12" ht="24" customHeight="1">
      <c r="B33" s="265"/>
      <c r="C33" s="262"/>
      <c r="D33" s="262"/>
      <c r="E33" s="262"/>
      <c r="F33" s="266"/>
      <c r="H33" s="262"/>
      <c r="I33" s="262"/>
      <c r="J33" s="262"/>
    </row>
    <row r="34" spans="1:12" ht="24" customHeight="1">
      <c r="A34" s="376" t="s">
        <v>308</v>
      </c>
      <c r="B34" s="376"/>
      <c r="C34" s="376"/>
      <c r="D34" s="376"/>
      <c r="E34" s="376"/>
      <c r="F34" s="376"/>
      <c r="G34" s="376"/>
      <c r="H34" s="376"/>
      <c r="I34" s="376"/>
      <c r="J34" s="376"/>
    </row>
    <row r="35" spans="1:12" ht="24" customHeight="1">
      <c r="A35" s="262"/>
      <c r="B35" s="262"/>
      <c r="C35" s="375" t="s">
        <v>897</v>
      </c>
      <c r="D35" s="375"/>
      <c r="E35" s="375"/>
      <c r="F35" s="375"/>
      <c r="G35" s="375"/>
      <c r="H35" s="375"/>
      <c r="I35" s="375"/>
      <c r="J35" s="262"/>
    </row>
    <row r="36" spans="1:12" ht="24.9" customHeight="1">
      <c r="A36" s="377" t="s">
        <v>843</v>
      </c>
      <c r="B36" s="376"/>
      <c r="C36" s="376"/>
      <c r="D36" s="376"/>
      <c r="E36" s="376"/>
      <c r="F36" s="376"/>
      <c r="G36" s="376"/>
      <c r="H36" s="376"/>
      <c r="I36" s="376"/>
      <c r="J36" s="376"/>
    </row>
    <row r="37" spans="1:12" ht="24.9" customHeight="1">
      <c r="A37" s="262"/>
      <c r="B37" s="262"/>
      <c r="C37" s="262"/>
      <c r="D37" s="262"/>
      <c r="E37" s="262"/>
      <c r="F37" s="262"/>
      <c r="G37" s="262"/>
      <c r="H37" s="262"/>
      <c r="I37" s="262"/>
      <c r="J37" s="262"/>
    </row>
    <row r="38" spans="1:12" ht="24.9" customHeight="1">
      <c r="B38" s="262"/>
      <c r="C38" s="262"/>
      <c r="E38" s="371" t="s">
        <v>876</v>
      </c>
      <c r="F38" s="371"/>
      <c r="G38" s="371"/>
      <c r="H38" s="371"/>
      <c r="I38" s="371"/>
      <c r="J38" s="262"/>
    </row>
    <row r="39" spans="1:12" ht="24.9" customHeight="1">
      <c r="B39" s="268" t="s">
        <v>904</v>
      </c>
      <c r="C39" s="262"/>
      <c r="D39" s="262"/>
      <c r="E39" s="262" t="s">
        <v>905</v>
      </c>
      <c r="F39" s="262"/>
      <c r="H39" s="262"/>
      <c r="I39" s="262"/>
      <c r="J39" s="262"/>
    </row>
    <row r="40" spans="1:12" ht="24.9" customHeight="1">
      <c r="B40" s="268" t="s">
        <v>906</v>
      </c>
      <c r="C40" s="262"/>
      <c r="D40" s="262"/>
      <c r="E40" s="265" t="s">
        <v>907</v>
      </c>
      <c r="F40" s="262"/>
      <c r="H40" s="265"/>
      <c r="I40" s="265"/>
      <c r="J40" s="265"/>
    </row>
    <row r="41" spans="1:12" ht="24.9" customHeight="1">
      <c r="B41" s="268"/>
      <c r="C41" s="262"/>
      <c r="D41" s="262"/>
      <c r="E41" s="265" t="s">
        <v>908</v>
      </c>
      <c r="F41" s="262"/>
      <c r="H41" s="265"/>
      <c r="I41" s="265"/>
      <c r="J41" s="265"/>
    </row>
    <row r="42" spans="1:12" ht="24.9" customHeight="1">
      <c r="B42" s="268"/>
      <c r="C42" s="262"/>
      <c r="D42" s="262"/>
      <c r="E42" s="265" t="s">
        <v>909</v>
      </c>
      <c r="F42" s="262"/>
      <c r="H42" s="265"/>
      <c r="I42" s="265"/>
      <c r="J42" s="265"/>
    </row>
    <row r="43" spans="1:12" ht="24.9" customHeight="1">
      <c r="B43" s="268"/>
      <c r="C43" s="262"/>
      <c r="D43" s="262"/>
      <c r="E43" s="265" t="s">
        <v>910</v>
      </c>
      <c r="F43" s="262"/>
      <c r="H43" s="265"/>
      <c r="I43" s="265"/>
      <c r="J43" s="265"/>
      <c r="K43" s="261"/>
      <c r="L43" s="261"/>
    </row>
    <row r="44" spans="1:12" ht="24.9" customHeight="1">
      <c r="B44" s="268" t="s">
        <v>911</v>
      </c>
      <c r="C44" s="262"/>
      <c r="D44" s="262"/>
      <c r="E44" s="262" t="s">
        <v>912</v>
      </c>
      <c r="F44" s="262"/>
      <c r="H44" s="262"/>
      <c r="I44" s="262"/>
      <c r="J44" s="262"/>
    </row>
    <row r="45" spans="1:12" ht="24.9" customHeight="1">
      <c r="B45" s="268"/>
      <c r="C45" s="262"/>
      <c r="D45" s="262"/>
      <c r="E45" s="262" t="s">
        <v>913</v>
      </c>
      <c r="F45" s="262"/>
      <c r="H45" s="262"/>
      <c r="I45" s="262"/>
      <c r="J45" s="262"/>
    </row>
    <row r="46" spans="1:12" ht="24.9" customHeight="1">
      <c r="B46" s="268"/>
      <c r="C46" s="262"/>
      <c r="D46" s="262"/>
      <c r="E46" s="262" t="s">
        <v>914</v>
      </c>
      <c r="F46" s="262"/>
      <c r="H46" s="262"/>
      <c r="I46" s="262"/>
      <c r="J46" s="262"/>
    </row>
    <row r="47" spans="1:12" ht="24.9" customHeight="1">
      <c r="B47" s="268"/>
      <c r="C47" s="262"/>
      <c r="D47" s="262"/>
      <c r="E47" s="262" t="s">
        <v>915</v>
      </c>
      <c r="F47" s="262"/>
      <c r="H47" s="262"/>
      <c r="I47" s="262"/>
      <c r="J47" s="262"/>
    </row>
    <row r="48" spans="1:12" ht="24.9" customHeight="1">
      <c r="B48" s="268"/>
      <c r="C48" s="262"/>
      <c r="D48" s="262"/>
      <c r="E48" s="262" t="s">
        <v>916</v>
      </c>
      <c r="F48" s="262"/>
      <c r="H48" s="262"/>
      <c r="I48" s="262"/>
      <c r="J48" s="262"/>
    </row>
    <row r="49" spans="1:10" s="265" customFormat="1" ht="24.9" customHeight="1">
      <c r="A49" s="263"/>
      <c r="B49" s="268"/>
      <c r="C49" s="262"/>
      <c r="D49" s="262"/>
      <c r="E49" s="262" t="s">
        <v>917</v>
      </c>
      <c r="F49" s="262"/>
      <c r="G49" s="263"/>
      <c r="H49" s="262"/>
      <c r="I49" s="262"/>
      <c r="J49" s="262"/>
    </row>
    <row r="50" spans="1:10" s="265" customFormat="1" ht="24.9" customHeight="1">
      <c r="A50" s="263"/>
      <c r="B50" s="265" t="s">
        <v>918</v>
      </c>
      <c r="E50" s="265" t="s">
        <v>919</v>
      </c>
      <c r="F50" s="262"/>
      <c r="G50" s="263"/>
    </row>
    <row r="51" spans="1:10" s="265" customFormat="1" ht="24.9" customHeight="1">
      <c r="A51" s="263"/>
      <c r="B51" s="268"/>
      <c r="C51" s="262"/>
      <c r="D51" s="262"/>
      <c r="E51" s="265" t="s">
        <v>920</v>
      </c>
      <c r="F51" s="262"/>
      <c r="G51" s="263"/>
    </row>
    <row r="52" spans="1:10" s="265" customFormat="1" ht="24.9" customHeight="1">
      <c r="B52" s="265" t="s">
        <v>921</v>
      </c>
      <c r="E52" s="265" t="s">
        <v>922</v>
      </c>
    </row>
    <row r="53" spans="1:10" s="265" customFormat="1" ht="24.9" customHeight="1">
      <c r="E53" s="265" t="s">
        <v>923</v>
      </c>
    </row>
    <row r="54" spans="1:10" s="265" customFormat="1" ht="24.9" customHeight="1">
      <c r="B54" s="265" t="s">
        <v>924</v>
      </c>
      <c r="E54" s="265" t="s">
        <v>925</v>
      </c>
    </row>
    <row r="55" spans="1:10" s="265" customFormat="1" ht="24.9" customHeight="1">
      <c r="E55" s="265" t="s">
        <v>26</v>
      </c>
    </row>
    <row r="56" spans="1:10" s="265" customFormat="1" ht="24.9" customHeight="1">
      <c r="B56" s="265" t="s">
        <v>926</v>
      </c>
      <c r="E56" s="265" t="s">
        <v>927</v>
      </c>
    </row>
    <row r="57" spans="1:10" s="265" customFormat="1" ht="24.9" customHeight="1">
      <c r="E57" s="265" t="s">
        <v>928</v>
      </c>
    </row>
    <row r="58" spans="1:10" s="265" customFormat="1" ht="24.9" customHeight="1">
      <c r="B58" s="265" t="s">
        <v>929</v>
      </c>
      <c r="E58" s="265" t="s">
        <v>919</v>
      </c>
      <c r="F58" s="262"/>
      <c r="G58" s="263"/>
    </row>
    <row r="59" spans="1:10" s="265" customFormat="1" ht="24.9" customHeight="1">
      <c r="B59" s="265" t="s">
        <v>930</v>
      </c>
      <c r="E59" s="265" t="s">
        <v>931</v>
      </c>
    </row>
    <row r="60" spans="1:10" s="265" customFormat="1" ht="24.9" customHeight="1">
      <c r="E60" s="265" t="s">
        <v>932</v>
      </c>
    </row>
    <row r="61" spans="1:10" ht="24.9" customHeight="1">
      <c r="A61" s="265"/>
      <c r="B61" s="265"/>
      <c r="C61" s="265"/>
      <c r="D61" s="265"/>
      <c r="E61" s="265" t="s">
        <v>933</v>
      </c>
      <c r="F61" s="265"/>
      <c r="G61" s="265"/>
      <c r="H61" s="265"/>
      <c r="I61" s="265"/>
      <c r="J61" s="265"/>
    </row>
    <row r="62" spans="1:10" ht="24.9" customHeight="1">
      <c r="A62" s="265"/>
      <c r="B62" s="265"/>
      <c r="C62" s="265"/>
      <c r="D62" s="265"/>
      <c r="E62" s="265" t="s">
        <v>934</v>
      </c>
      <c r="F62" s="265"/>
      <c r="G62" s="265"/>
      <c r="H62" s="265"/>
      <c r="I62" s="265"/>
      <c r="J62" s="265"/>
    </row>
    <row r="63" spans="1:10" ht="24.9" customHeight="1">
      <c r="A63" s="265"/>
      <c r="B63" s="269" t="s">
        <v>935</v>
      </c>
      <c r="C63" s="262"/>
      <c r="D63" s="262"/>
      <c r="E63" s="262" t="s">
        <v>936</v>
      </c>
      <c r="F63" s="262"/>
      <c r="H63" s="262"/>
      <c r="I63" s="262"/>
      <c r="J63" s="262"/>
    </row>
    <row r="64" spans="1:10" ht="24.9" customHeight="1">
      <c r="B64" s="269" t="s">
        <v>937</v>
      </c>
      <c r="C64" s="262"/>
      <c r="D64" s="262"/>
      <c r="E64" s="262" t="s">
        <v>936</v>
      </c>
      <c r="F64" s="262"/>
      <c r="H64" s="262"/>
      <c r="I64" s="262"/>
      <c r="J64" s="262"/>
    </row>
    <row r="65" spans="1:13" ht="24.9" customHeight="1">
      <c r="B65" s="268"/>
      <c r="C65" s="262"/>
      <c r="D65" s="262"/>
      <c r="E65" s="265"/>
      <c r="F65" s="262"/>
      <c r="H65" s="265"/>
      <c r="I65" s="265"/>
      <c r="J65" s="265"/>
      <c r="K65" s="261"/>
      <c r="L65" s="261"/>
    </row>
    <row r="66" spans="1:13" s="265" customFormat="1" ht="24.9" customHeight="1"/>
    <row r="67" spans="1:13" s="265" customFormat="1" ht="24.9" customHeight="1">
      <c r="A67" s="376" t="s">
        <v>308</v>
      </c>
      <c r="B67" s="376"/>
      <c r="C67" s="376"/>
      <c r="D67" s="376"/>
      <c r="E67" s="376"/>
      <c r="F67" s="376"/>
      <c r="G67" s="376"/>
      <c r="H67" s="376"/>
      <c r="I67" s="376"/>
      <c r="J67" s="376"/>
    </row>
    <row r="68" spans="1:13" s="265" customFormat="1" ht="24.9" customHeight="1">
      <c r="A68" s="262"/>
      <c r="B68" s="262"/>
      <c r="C68" s="375" t="s">
        <v>897</v>
      </c>
      <c r="D68" s="375"/>
      <c r="E68" s="375"/>
      <c r="F68" s="375"/>
      <c r="G68" s="375"/>
      <c r="H68" s="375"/>
      <c r="I68" s="375"/>
      <c r="J68" s="262"/>
    </row>
    <row r="69" spans="1:13" s="265" customFormat="1" ht="27.9" customHeight="1">
      <c r="A69" s="377" t="s">
        <v>959</v>
      </c>
      <c r="B69" s="376"/>
      <c r="C69" s="376"/>
      <c r="D69" s="376"/>
      <c r="E69" s="376"/>
      <c r="F69" s="376"/>
      <c r="G69" s="376"/>
      <c r="H69" s="376"/>
      <c r="I69" s="376"/>
      <c r="J69" s="376"/>
    </row>
    <row r="70" spans="1:13" s="265" customFormat="1" ht="27.9" customHeight="1"/>
    <row r="71" spans="1:13" s="265" customFormat="1" ht="27.9" customHeight="1">
      <c r="E71" s="371" t="s">
        <v>876</v>
      </c>
      <c r="F71" s="371"/>
      <c r="G71" s="371"/>
      <c r="H71" s="371"/>
      <c r="I71" s="371"/>
    </row>
    <row r="72" spans="1:13" ht="27.9" customHeight="1">
      <c r="B72" s="265" t="s">
        <v>938</v>
      </c>
      <c r="C72" s="262"/>
      <c r="D72" s="262"/>
      <c r="E72" s="265" t="s">
        <v>932</v>
      </c>
      <c r="F72" s="265"/>
      <c r="G72" s="265"/>
      <c r="H72" s="265"/>
      <c r="I72" s="265"/>
      <c r="J72" s="265"/>
    </row>
    <row r="73" spans="1:13" ht="27.9" customHeight="1">
      <c r="B73" s="269"/>
      <c r="C73" s="262"/>
      <c r="D73" s="262"/>
      <c r="E73" s="265" t="s">
        <v>939</v>
      </c>
      <c r="F73" s="265"/>
      <c r="G73" s="265"/>
      <c r="H73" s="265"/>
      <c r="I73" s="265"/>
      <c r="J73" s="265"/>
    </row>
    <row r="74" spans="1:13" ht="27.9" customHeight="1">
      <c r="B74" s="269"/>
      <c r="C74" s="262"/>
      <c r="D74" s="262"/>
      <c r="E74" s="265" t="s">
        <v>940</v>
      </c>
      <c r="F74" s="265"/>
      <c r="G74" s="265"/>
      <c r="H74" s="265"/>
      <c r="I74" s="265"/>
      <c r="J74" s="265"/>
    </row>
    <row r="75" spans="1:13" ht="27.9" customHeight="1">
      <c r="B75" s="269"/>
      <c r="C75" s="262"/>
      <c r="D75" s="262"/>
      <c r="E75" s="265" t="s">
        <v>941</v>
      </c>
      <c r="F75" s="265"/>
      <c r="G75" s="265"/>
      <c r="H75" s="265"/>
      <c r="I75" s="265"/>
      <c r="J75" s="265"/>
    </row>
    <row r="76" spans="1:13" ht="27.9" customHeight="1">
      <c r="B76" s="265" t="s">
        <v>942</v>
      </c>
      <c r="C76" s="262"/>
      <c r="D76" s="262"/>
      <c r="E76" s="262" t="s">
        <v>943</v>
      </c>
      <c r="F76" s="265"/>
      <c r="G76" s="265"/>
      <c r="H76" s="265"/>
      <c r="I76" s="265"/>
      <c r="J76" s="265"/>
      <c r="M76" s="263"/>
    </row>
    <row r="77" spans="1:13" ht="27.9" customHeight="1">
      <c r="B77" s="265" t="s">
        <v>945</v>
      </c>
      <c r="C77" s="262"/>
      <c r="D77" s="262"/>
      <c r="E77" s="265" t="s">
        <v>932</v>
      </c>
      <c r="F77" s="267"/>
      <c r="G77" s="265"/>
      <c r="H77" s="265"/>
      <c r="I77" s="265"/>
      <c r="J77" s="265"/>
      <c r="M77" s="263"/>
    </row>
    <row r="78" spans="1:13" ht="27.9" customHeight="1">
      <c r="B78" s="265"/>
      <c r="C78" s="262"/>
      <c r="D78" s="262"/>
      <c r="E78" s="267" t="s">
        <v>946</v>
      </c>
      <c r="F78" s="267"/>
      <c r="G78" s="265"/>
      <c r="H78" s="265"/>
      <c r="I78" s="265"/>
      <c r="J78" s="265"/>
      <c r="M78" s="263"/>
    </row>
    <row r="79" spans="1:13" ht="27.9" customHeight="1">
      <c r="B79" s="265"/>
      <c r="C79" s="262"/>
      <c r="D79" s="262"/>
      <c r="E79" s="267" t="s">
        <v>947</v>
      </c>
      <c r="F79" s="267"/>
      <c r="G79" s="265"/>
      <c r="H79" s="265"/>
      <c r="I79" s="265"/>
      <c r="J79" s="265"/>
      <c r="M79" s="263"/>
    </row>
    <row r="80" spans="1:13" ht="27.9" customHeight="1">
      <c r="B80" s="265" t="s">
        <v>1025</v>
      </c>
      <c r="C80" s="262"/>
      <c r="D80" s="262"/>
      <c r="E80" s="265" t="s">
        <v>1182</v>
      </c>
      <c r="F80" s="267"/>
      <c r="G80" s="265"/>
      <c r="H80" s="265"/>
      <c r="I80" s="265"/>
      <c r="J80" s="265"/>
      <c r="M80" s="263"/>
    </row>
    <row r="81" spans="1:13" ht="27.9" customHeight="1">
      <c r="B81" s="265" t="s">
        <v>1026</v>
      </c>
      <c r="C81" s="262"/>
      <c r="D81" s="262"/>
      <c r="E81" s="265" t="s">
        <v>1183</v>
      </c>
      <c r="F81" s="265"/>
      <c r="G81" s="265"/>
      <c r="H81" s="265"/>
      <c r="I81" s="265"/>
      <c r="J81" s="265"/>
      <c r="M81" s="263"/>
    </row>
    <row r="82" spans="1:13" ht="27.9" customHeight="1">
      <c r="B82" s="265"/>
      <c r="C82" s="262"/>
      <c r="D82" s="262"/>
      <c r="E82" s="264"/>
      <c r="F82" s="265"/>
      <c r="G82" s="265"/>
      <c r="H82" s="265"/>
      <c r="I82" s="265"/>
      <c r="J82" s="265"/>
      <c r="M82" s="263"/>
    </row>
    <row r="83" spans="1:13" ht="27.9" customHeight="1">
      <c r="A83" s="262"/>
      <c r="E83" s="371" t="s">
        <v>34</v>
      </c>
      <c r="F83" s="371"/>
      <c r="G83" s="371"/>
      <c r="H83" s="371"/>
      <c r="I83" s="371"/>
      <c r="J83" s="262"/>
    </row>
    <row r="84" spans="1:13" ht="27.9" customHeight="1">
      <c r="A84" s="262"/>
      <c r="B84" s="262" t="s">
        <v>1030</v>
      </c>
      <c r="C84" s="262"/>
      <c r="D84" s="262"/>
      <c r="E84" s="265" t="s">
        <v>299</v>
      </c>
      <c r="F84" s="265"/>
      <c r="G84" s="265"/>
      <c r="H84" s="265"/>
      <c r="I84" s="265"/>
      <c r="J84" s="265"/>
      <c r="M84" s="263"/>
    </row>
    <row r="85" spans="1:13" ht="27.9" customHeight="1">
      <c r="B85" s="265" t="s">
        <v>948</v>
      </c>
      <c r="C85" s="265"/>
      <c r="D85" s="265"/>
      <c r="E85" s="262" t="s">
        <v>426</v>
      </c>
      <c r="F85" s="262"/>
      <c r="G85" s="262"/>
      <c r="H85" s="262"/>
      <c r="I85" s="262"/>
      <c r="J85" s="262"/>
    </row>
    <row r="86" spans="1:13" ht="27.9" customHeight="1">
      <c r="B86" s="265" t="s">
        <v>949</v>
      </c>
      <c r="C86" s="265"/>
      <c r="D86" s="265"/>
      <c r="E86" s="262" t="s">
        <v>426</v>
      </c>
      <c r="F86" s="262"/>
      <c r="G86" s="262"/>
      <c r="H86" s="262"/>
      <c r="I86" s="262"/>
      <c r="J86" s="262"/>
    </row>
    <row r="87" spans="1:13" ht="27.9" customHeight="1">
      <c r="B87" s="265" t="s">
        <v>950</v>
      </c>
      <c r="C87" s="265"/>
      <c r="D87" s="265"/>
      <c r="E87" s="264"/>
      <c r="F87" s="262"/>
      <c r="G87" s="262"/>
      <c r="H87" s="262"/>
      <c r="I87" s="262"/>
      <c r="J87" s="262"/>
    </row>
    <row r="88" spans="1:13" ht="27.9" customHeight="1">
      <c r="B88" s="265" t="s">
        <v>581</v>
      </c>
      <c r="C88" s="265"/>
      <c r="D88" s="265"/>
      <c r="E88" s="262" t="s">
        <v>426</v>
      </c>
      <c r="F88" s="262"/>
      <c r="G88" s="262"/>
      <c r="H88" s="262"/>
      <c r="I88" s="262"/>
      <c r="J88" s="262"/>
    </row>
    <row r="89" spans="1:13" ht="27.9" customHeight="1">
      <c r="B89" s="265" t="s">
        <v>951</v>
      </c>
      <c r="C89" s="265"/>
      <c r="D89" s="265"/>
      <c r="E89" s="265" t="s">
        <v>36</v>
      </c>
      <c r="H89" s="265"/>
      <c r="I89" s="265"/>
      <c r="J89" s="265"/>
    </row>
    <row r="90" spans="1:13" ht="27.9" customHeight="1">
      <c r="A90" s="262"/>
      <c r="B90" s="262" t="s">
        <v>952</v>
      </c>
      <c r="C90" s="265"/>
      <c r="D90" s="265"/>
      <c r="E90" s="262" t="s">
        <v>35</v>
      </c>
    </row>
    <row r="91" spans="1:13" ht="27.9" customHeight="1">
      <c r="A91" s="262"/>
      <c r="B91" s="265" t="s">
        <v>953</v>
      </c>
      <c r="E91" s="262" t="s">
        <v>426</v>
      </c>
    </row>
    <row r="92" spans="1:13" ht="27.9" customHeight="1">
      <c r="A92" s="262"/>
      <c r="B92" s="265"/>
      <c r="E92" s="262"/>
    </row>
    <row r="93" spans="1:13" ht="27.9" customHeight="1">
      <c r="A93" s="319"/>
      <c r="B93" s="265"/>
      <c r="E93" s="319"/>
    </row>
    <row r="94" spans="1:13" ht="27.9" customHeight="1">
      <c r="A94" s="366"/>
      <c r="B94" s="265"/>
      <c r="E94" s="366"/>
    </row>
    <row r="95" spans="1:13" ht="27.9" customHeight="1">
      <c r="A95" s="262"/>
      <c r="B95" s="265"/>
      <c r="E95" s="262"/>
    </row>
    <row r="96" spans="1:13" ht="27.9" customHeight="1">
      <c r="B96" s="265"/>
      <c r="C96" s="265"/>
      <c r="D96" s="265"/>
      <c r="E96" s="262"/>
      <c r="F96" s="265"/>
      <c r="G96" s="265"/>
      <c r="H96" s="265"/>
    </row>
    <row r="97" spans="1:10" ht="27.9" customHeight="1">
      <c r="A97" s="376" t="str">
        <f>+A34</f>
        <v>(Sign) ……………………………………...........……………………………...……………. Authorized Director</v>
      </c>
      <c r="B97" s="376"/>
      <c r="C97" s="376"/>
      <c r="D97" s="376"/>
      <c r="E97" s="376"/>
      <c r="F97" s="376"/>
      <c r="G97" s="376"/>
      <c r="H97" s="376"/>
      <c r="I97" s="376"/>
      <c r="J97" s="376"/>
    </row>
    <row r="98" spans="1:10" ht="27.9" customHeight="1">
      <c r="A98" s="262"/>
      <c r="B98" s="262"/>
      <c r="C98" s="375" t="str">
        <f>+C35</f>
        <v xml:space="preserve">     (                                                                                                                                   )           </v>
      </c>
      <c r="D98" s="375"/>
      <c r="E98" s="375"/>
      <c r="F98" s="375"/>
      <c r="G98" s="375"/>
      <c r="H98" s="375"/>
      <c r="I98" s="375"/>
      <c r="J98" s="262"/>
    </row>
    <row r="99" spans="1:10" ht="23.1" customHeight="1">
      <c r="E99" s="265"/>
      <c r="F99" s="265"/>
      <c r="G99" s="265"/>
      <c r="H99" s="265"/>
      <c r="I99" s="265"/>
      <c r="J99" s="265"/>
    </row>
    <row r="100" spans="1:10" ht="23.1" customHeight="1">
      <c r="E100" s="265"/>
      <c r="F100" s="265"/>
      <c r="G100" s="265"/>
      <c r="H100" s="265"/>
      <c r="I100" s="265"/>
      <c r="J100" s="265"/>
    </row>
    <row r="101" spans="1:10" ht="23.1" customHeight="1">
      <c r="E101" s="265"/>
      <c r="F101" s="265"/>
      <c r="G101" s="265"/>
      <c r="H101" s="265"/>
      <c r="I101" s="265"/>
      <c r="J101" s="265"/>
    </row>
  </sheetData>
  <sheetProtection formatCells="0" formatColumns="0" formatRows="0" insertColumns="0" insertRows="0" insertHyperlinks="0" deleteColumns="0" deleteRows="0" sort="0" autoFilter="0" pivotTables="0"/>
  <mergeCells count="13">
    <mergeCell ref="E38:I38"/>
    <mergeCell ref="A1:J1"/>
    <mergeCell ref="E3:I3"/>
    <mergeCell ref="A34:J34"/>
    <mergeCell ref="C35:I35"/>
    <mergeCell ref="A36:J36"/>
    <mergeCell ref="C98:I98"/>
    <mergeCell ref="A67:J67"/>
    <mergeCell ref="C68:I68"/>
    <mergeCell ref="A69:J69"/>
    <mergeCell ref="E71:I71"/>
    <mergeCell ref="E83:I83"/>
    <mergeCell ref="A97:J97"/>
  </mergeCells>
  <pageMargins left="0.53740157499999996" right="0.196850393700787" top="0.59055118110236204" bottom="0.39370078740157499" header="0.43307086614173201" footer="0.196850393700787"/>
  <pageSetup paperSize="9" scale="90" orientation="portrait" r:id="rId1"/>
  <headerFooter alignWithMargins="0">
    <oddHeader>&amp;L&amp;"Angsana New,ธรรมดา"&amp;8THAI POLYCONS PUBLIC COMPANY LIMITED</oddHeader>
  </headerFooter>
  <rowBreaks count="2" manualBreakCount="2">
    <brk id="35" max="9" man="1"/>
    <brk id="6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T269"/>
  <sheetViews>
    <sheetView showGridLines="0" showRuler="0" topLeftCell="A52" zoomScale="90" zoomScaleNormal="90" zoomScaleSheetLayoutView="100" workbookViewId="0">
      <selection activeCell="R55" sqref="R55"/>
    </sheetView>
  </sheetViews>
  <sheetFormatPr defaultColWidth="9" defaultRowHeight="22.5" customHeight="1"/>
  <cols>
    <col min="1" max="1" width="3.69921875" style="51" customWidth="1"/>
    <col min="2" max="2" width="4.19921875" style="51" customWidth="1"/>
    <col min="3" max="3" width="4.8984375" style="51" customWidth="1"/>
    <col min="4" max="4" width="9" style="51"/>
    <col min="5" max="5" width="11.3984375" style="51" customWidth="1"/>
    <col min="6" max="6" width="14.09765625" style="51" customWidth="1"/>
    <col min="7" max="7" width="9.19921875" style="51" customWidth="1"/>
    <col min="8" max="8" width="4.69921875" style="51" customWidth="1"/>
    <col min="9" max="9" width="0.8984375" style="51" customWidth="1"/>
    <col min="10" max="10" width="14.8984375" style="51" customWidth="1"/>
    <col min="11" max="11" width="0.8984375" style="51" customWidth="1"/>
    <col min="12" max="12" width="14.59765625" style="51" customWidth="1"/>
    <col min="13" max="13" width="0.8984375" style="51" customWidth="1"/>
    <col min="14" max="14" width="1" style="51" hidden="1" customWidth="1"/>
    <col min="15" max="15" width="9" style="51"/>
    <col min="16" max="22" width="9.09765625" style="90" customWidth="1"/>
    <col min="23" max="16384" width="9" style="90"/>
  </cols>
  <sheetData>
    <row r="1" spans="1:19" s="51" customFormat="1" ht="24" customHeight="1">
      <c r="A1" s="374" t="s">
        <v>1296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Q1" s="89"/>
      <c r="R1" s="90"/>
      <c r="S1" s="90"/>
    </row>
    <row r="2" spans="1:19" s="51" customFormat="1" ht="24" customHeight="1">
      <c r="A2" s="2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Q2" s="89"/>
      <c r="R2" s="90"/>
      <c r="S2" s="90"/>
    </row>
    <row r="3" spans="1:19" s="51" customFormat="1" ht="24" customHeight="1">
      <c r="A3" s="218" t="s">
        <v>1144</v>
      </c>
      <c r="B3" s="334" t="s">
        <v>1493</v>
      </c>
      <c r="C3" s="60"/>
      <c r="D3" s="67"/>
      <c r="E3" s="317"/>
      <c r="F3" s="317"/>
      <c r="G3" s="317"/>
      <c r="H3" s="317"/>
      <c r="I3" s="317"/>
      <c r="J3" s="317"/>
      <c r="K3" s="317"/>
      <c r="L3" s="317"/>
      <c r="M3" s="317"/>
      <c r="Q3" s="89"/>
      <c r="R3" s="90"/>
      <c r="S3" s="90"/>
    </row>
    <row r="4" spans="1:19" s="51" customFormat="1" ht="24" customHeight="1">
      <c r="A4" s="318"/>
      <c r="B4" s="67"/>
      <c r="C4" s="60" t="s">
        <v>1529</v>
      </c>
      <c r="D4" s="67"/>
      <c r="E4" s="67"/>
      <c r="F4" s="317"/>
      <c r="G4" s="317"/>
      <c r="H4" s="317"/>
      <c r="I4" s="317"/>
      <c r="J4" s="317"/>
      <c r="K4" s="317"/>
      <c r="L4" s="317"/>
      <c r="M4" s="317"/>
      <c r="Q4" s="89"/>
      <c r="R4" s="90"/>
      <c r="S4" s="90"/>
    </row>
    <row r="5" spans="1:19" s="51" customFormat="1" ht="24" customHeight="1">
      <c r="A5" s="318"/>
      <c r="B5" s="60" t="s">
        <v>1530</v>
      </c>
      <c r="C5" s="60"/>
      <c r="D5" s="67"/>
      <c r="E5" s="67"/>
      <c r="F5" s="317"/>
      <c r="G5" s="317"/>
      <c r="H5" s="317"/>
      <c r="I5" s="317"/>
      <c r="J5" s="317"/>
      <c r="K5" s="317"/>
      <c r="L5" s="317"/>
      <c r="M5" s="317"/>
      <c r="Q5" s="89"/>
      <c r="R5" s="90"/>
      <c r="S5" s="90"/>
    </row>
    <row r="6" spans="1:19" s="51" customFormat="1" ht="24" customHeight="1">
      <c r="A6" s="318"/>
      <c r="B6" s="60" t="s">
        <v>1589</v>
      </c>
      <c r="C6" s="60"/>
      <c r="D6" s="67"/>
      <c r="E6" s="67"/>
      <c r="F6" s="317"/>
      <c r="G6" s="317"/>
      <c r="H6" s="317"/>
      <c r="I6" s="317"/>
      <c r="J6" s="317"/>
      <c r="K6" s="317"/>
      <c r="L6" s="317"/>
      <c r="M6" s="317"/>
      <c r="Q6" s="89"/>
      <c r="R6" s="90"/>
      <c r="S6" s="90"/>
    </row>
    <row r="7" spans="1:19" s="51" customFormat="1" ht="24" customHeight="1">
      <c r="A7" s="318"/>
      <c r="B7" s="60" t="s">
        <v>1534</v>
      </c>
      <c r="C7" s="60"/>
      <c r="D7" s="67"/>
      <c r="E7" s="67"/>
      <c r="F7" s="317"/>
      <c r="G7" s="317"/>
      <c r="H7" s="317"/>
      <c r="I7" s="317"/>
      <c r="J7" s="317"/>
      <c r="K7" s="317"/>
      <c r="L7" s="317"/>
      <c r="M7" s="317"/>
      <c r="Q7" s="89"/>
      <c r="R7" s="90"/>
      <c r="S7" s="90"/>
    </row>
    <row r="8" spans="1:19" s="51" customFormat="1" ht="24" customHeight="1">
      <c r="A8" s="318"/>
      <c r="B8" s="60" t="s">
        <v>1531</v>
      </c>
      <c r="C8" s="60"/>
      <c r="D8" s="67"/>
      <c r="E8" s="67"/>
      <c r="F8" s="317"/>
      <c r="G8" s="317"/>
      <c r="H8" s="317"/>
      <c r="I8" s="317"/>
      <c r="J8" s="317"/>
      <c r="K8" s="317"/>
      <c r="L8" s="317"/>
      <c r="M8" s="317"/>
      <c r="Q8" s="89"/>
      <c r="R8" s="90"/>
      <c r="S8" s="90"/>
    </row>
    <row r="9" spans="1:19" s="51" customFormat="1" ht="24" customHeight="1">
      <c r="A9" s="318"/>
      <c r="B9" s="60" t="s">
        <v>1532</v>
      </c>
      <c r="C9" s="60"/>
      <c r="D9" s="67"/>
      <c r="E9" s="67"/>
      <c r="F9" s="317"/>
      <c r="G9" s="317"/>
      <c r="H9" s="317"/>
      <c r="I9" s="317"/>
      <c r="J9" s="317"/>
      <c r="K9" s="317"/>
      <c r="L9" s="317"/>
      <c r="M9" s="317"/>
      <c r="Q9" s="89"/>
      <c r="R9" s="90"/>
      <c r="S9" s="90"/>
    </row>
    <row r="10" spans="1:19" s="51" customFormat="1" ht="24" customHeight="1">
      <c r="A10" s="354"/>
      <c r="B10" s="60" t="s">
        <v>1533</v>
      </c>
      <c r="C10" s="60"/>
      <c r="D10" s="67"/>
      <c r="E10" s="67"/>
      <c r="F10" s="353"/>
      <c r="G10" s="353"/>
      <c r="H10" s="353"/>
      <c r="I10" s="353"/>
      <c r="J10" s="353"/>
      <c r="K10" s="353"/>
      <c r="L10" s="353"/>
      <c r="M10" s="353"/>
      <c r="Q10" s="89"/>
      <c r="R10" s="90"/>
      <c r="S10" s="90"/>
    </row>
    <row r="11" spans="1:19" s="51" customFormat="1" ht="24" customHeight="1">
      <c r="A11" s="318"/>
      <c r="B11" s="317"/>
      <c r="C11" s="317"/>
      <c r="D11" s="317"/>
      <c r="E11" s="317"/>
      <c r="F11" s="317"/>
      <c r="G11" s="317"/>
      <c r="H11" s="317"/>
      <c r="I11" s="317"/>
      <c r="J11" s="317"/>
      <c r="K11" s="317"/>
      <c r="L11" s="335" t="s">
        <v>38</v>
      </c>
      <c r="M11" s="317"/>
      <c r="Q11" s="89"/>
      <c r="R11" s="90"/>
      <c r="S11" s="90"/>
    </row>
    <row r="12" spans="1:19" s="51" customFormat="1" ht="24" customHeight="1">
      <c r="A12" s="318"/>
      <c r="B12" s="60" t="s">
        <v>1494</v>
      </c>
      <c r="C12" s="60"/>
      <c r="D12" s="67"/>
      <c r="E12" s="67"/>
      <c r="F12" s="317"/>
      <c r="G12" s="317"/>
      <c r="H12" s="317"/>
      <c r="I12" s="317"/>
      <c r="J12" s="317"/>
      <c r="K12" s="317"/>
      <c r="L12" s="178">
        <v>9433.9599999999991</v>
      </c>
      <c r="M12" s="317"/>
      <c r="Q12" s="89"/>
      <c r="R12" s="90"/>
      <c r="S12" s="90"/>
    </row>
    <row r="13" spans="1:19" s="51" customFormat="1" ht="24" customHeight="1">
      <c r="A13" s="318"/>
      <c r="B13" s="60" t="s">
        <v>1588</v>
      </c>
      <c r="C13" s="60"/>
      <c r="D13" s="67"/>
      <c r="E13" s="67"/>
      <c r="F13" s="317"/>
      <c r="G13" s="317"/>
      <c r="H13" s="317"/>
      <c r="I13" s="317"/>
      <c r="J13" s="317"/>
      <c r="K13" s="317"/>
      <c r="L13" s="178">
        <v>2996908.02</v>
      </c>
      <c r="M13" s="317"/>
      <c r="Q13" s="89"/>
      <c r="R13" s="90"/>
      <c r="S13" s="90"/>
    </row>
    <row r="14" spans="1:19" s="51" customFormat="1" ht="24" customHeight="1">
      <c r="A14" s="318"/>
      <c r="B14" s="60" t="s">
        <v>1495</v>
      </c>
      <c r="C14" s="60"/>
      <c r="D14" s="67"/>
      <c r="E14" s="67"/>
      <c r="F14" s="317"/>
      <c r="G14" s="317"/>
      <c r="H14" s="317"/>
      <c r="I14" s="317"/>
      <c r="J14" s="317"/>
      <c r="K14" s="317"/>
      <c r="L14" s="178">
        <v>43612354.759999998</v>
      </c>
      <c r="M14" s="317"/>
      <c r="Q14" s="89"/>
      <c r="R14" s="90"/>
      <c r="S14" s="90"/>
    </row>
    <row r="15" spans="1:19" s="51" customFormat="1" ht="24" customHeight="1">
      <c r="A15" s="318"/>
      <c r="B15" s="60" t="s">
        <v>1496</v>
      </c>
      <c r="C15" s="60"/>
      <c r="D15" s="67"/>
      <c r="E15" s="67"/>
      <c r="F15" s="317"/>
      <c r="G15" s="317"/>
      <c r="H15" s="317"/>
      <c r="I15" s="317"/>
      <c r="J15" s="317"/>
      <c r="K15" s="317"/>
      <c r="L15" s="166">
        <v>-6694183.1799999997</v>
      </c>
      <c r="M15" s="317"/>
      <c r="Q15" s="89"/>
      <c r="R15" s="90"/>
      <c r="S15" s="90"/>
    </row>
    <row r="16" spans="1:19" s="51" customFormat="1" ht="24" customHeight="1">
      <c r="A16" s="318"/>
      <c r="B16" s="60" t="s">
        <v>1497</v>
      </c>
      <c r="C16" s="60"/>
      <c r="D16" s="67"/>
      <c r="E16" s="67"/>
      <c r="F16" s="317"/>
      <c r="G16" s="317"/>
      <c r="H16" s="317"/>
      <c r="I16" s="317"/>
      <c r="J16" s="317"/>
      <c r="K16" s="317"/>
      <c r="L16" s="274">
        <v>-25918048.879999999</v>
      </c>
      <c r="M16" s="317"/>
      <c r="Q16" s="89"/>
      <c r="R16" s="90"/>
      <c r="S16" s="90"/>
    </row>
    <row r="17" spans="1:19" s="51" customFormat="1" ht="24" customHeight="1">
      <c r="A17" s="318"/>
      <c r="B17" s="60" t="s">
        <v>1498</v>
      </c>
      <c r="C17" s="60"/>
      <c r="D17" s="67"/>
      <c r="E17" s="67"/>
      <c r="F17" s="317"/>
      <c r="G17" s="317"/>
      <c r="H17" s="317"/>
      <c r="I17" s="317"/>
      <c r="J17" s="317"/>
      <c r="K17" s="317"/>
      <c r="L17" s="178">
        <f>SUM(L12:L16)</f>
        <v>14006464.679999996</v>
      </c>
      <c r="M17" s="317"/>
      <c r="Q17" s="89"/>
      <c r="R17" s="90"/>
      <c r="S17" s="90"/>
    </row>
    <row r="18" spans="1:19" s="51" customFormat="1" ht="24" customHeight="1">
      <c r="A18" s="318"/>
      <c r="B18" s="60" t="s">
        <v>1499</v>
      </c>
      <c r="C18" s="60"/>
      <c r="D18" s="67"/>
      <c r="E18" s="67"/>
      <c r="F18" s="317"/>
      <c r="G18" s="317"/>
      <c r="H18" s="317"/>
      <c r="I18" s="317"/>
      <c r="J18" s="317"/>
      <c r="K18" s="317"/>
      <c r="L18" s="274">
        <v>-6863167.6900000004</v>
      </c>
      <c r="M18" s="317"/>
      <c r="Q18" s="89"/>
      <c r="R18" s="90"/>
      <c r="S18" s="90"/>
    </row>
    <row r="19" spans="1:19" s="51" customFormat="1" ht="24" customHeight="1">
      <c r="A19" s="318"/>
      <c r="B19" s="60" t="s">
        <v>1500</v>
      </c>
      <c r="C19" s="60"/>
      <c r="D19" s="67"/>
      <c r="E19" s="67"/>
      <c r="F19" s="317"/>
      <c r="G19" s="317"/>
      <c r="H19" s="317"/>
      <c r="I19" s="317"/>
      <c r="J19" s="317"/>
      <c r="K19" s="317"/>
      <c r="L19" s="178">
        <f>SUM(L17:L18)</f>
        <v>7143296.9899999956</v>
      </c>
      <c r="M19" s="317"/>
      <c r="Q19" s="89"/>
      <c r="R19" s="90"/>
      <c r="S19" s="90"/>
    </row>
    <row r="20" spans="1:19" s="51" customFormat="1" ht="24" customHeight="1">
      <c r="A20" s="318"/>
      <c r="B20" s="60" t="s">
        <v>1501</v>
      </c>
      <c r="C20" s="60"/>
      <c r="D20" s="67"/>
      <c r="E20" s="67"/>
      <c r="F20" s="317"/>
      <c r="G20" s="317"/>
      <c r="H20" s="317"/>
      <c r="I20" s="317"/>
      <c r="J20" s="317"/>
      <c r="K20" s="317"/>
      <c r="L20" s="336">
        <v>506703.01</v>
      </c>
      <c r="M20" s="317"/>
      <c r="Q20" s="89"/>
      <c r="R20" s="90"/>
      <c r="S20" s="90"/>
    </row>
    <row r="21" spans="1:19" s="51" customFormat="1" ht="24" customHeight="1">
      <c r="A21" s="318"/>
      <c r="B21" s="60" t="s">
        <v>1502</v>
      </c>
      <c r="C21" s="60"/>
      <c r="D21" s="67"/>
      <c r="E21" s="67"/>
      <c r="F21" s="317"/>
      <c r="G21" s="317"/>
      <c r="H21" s="317"/>
      <c r="I21" s="317"/>
      <c r="J21" s="317"/>
      <c r="K21" s="317"/>
      <c r="L21" s="178">
        <f>SUM(L19:L20)</f>
        <v>7649999.9999999953</v>
      </c>
      <c r="M21" s="317"/>
      <c r="Q21" s="89"/>
      <c r="R21" s="90"/>
      <c r="S21" s="90"/>
    </row>
    <row r="22" spans="1:19" s="51" customFormat="1" ht="24" customHeight="1">
      <c r="A22" s="318"/>
      <c r="B22" s="60" t="s">
        <v>1503</v>
      </c>
      <c r="C22" s="60"/>
      <c r="D22" s="67"/>
      <c r="E22" s="67"/>
      <c r="F22" s="317"/>
      <c r="G22" s="317"/>
      <c r="H22" s="317"/>
      <c r="I22" s="317"/>
      <c r="J22" s="317"/>
      <c r="K22" s="317"/>
      <c r="L22" s="274">
        <v>-9433.9599999999991</v>
      </c>
      <c r="M22" s="317"/>
      <c r="Q22" s="89"/>
      <c r="R22" s="90"/>
      <c r="S22" s="90"/>
    </row>
    <row r="23" spans="1:19" s="51" customFormat="1" ht="24" customHeight="1" thickBot="1">
      <c r="A23" s="318"/>
      <c r="B23" s="60" t="s">
        <v>1504</v>
      </c>
      <c r="C23" s="60"/>
      <c r="D23" s="67"/>
      <c r="E23" s="67"/>
      <c r="F23" s="317"/>
      <c r="G23" s="317"/>
      <c r="H23" s="317"/>
      <c r="I23" s="317"/>
      <c r="J23" s="317"/>
      <c r="K23" s="317"/>
      <c r="L23" s="337">
        <f>SUM(L21:L22)</f>
        <v>7640566.0399999954</v>
      </c>
      <c r="M23" s="317"/>
      <c r="Q23" s="89"/>
      <c r="R23" s="90"/>
      <c r="S23" s="90"/>
    </row>
    <row r="24" spans="1:19" s="51" customFormat="1" ht="24" customHeight="1" thickTop="1">
      <c r="A24" s="318"/>
      <c r="B24" s="317"/>
      <c r="C24" s="317"/>
      <c r="D24" s="317"/>
      <c r="E24" s="317"/>
      <c r="F24" s="317"/>
      <c r="G24" s="317"/>
      <c r="H24" s="317"/>
      <c r="I24" s="317"/>
      <c r="J24" s="317"/>
      <c r="K24" s="317"/>
      <c r="L24" s="317"/>
      <c r="M24" s="317"/>
      <c r="Q24" s="89"/>
      <c r="R24" s="90"/>
      <c r="S24" s="90"/>
    </row>
    <row r="25" spans="1:19" s="51" customFormat="1" ht="24" customHeight="1">
      <c r="A25" s="218" t="s">
        <v>1145</v>
      </c>
      <c r="B25" s="95" t="s">
        <v>672</v>
      </c>
      <c r="C25" s="109"/>
      <c r="D25" s="109"/>
      <c r="E25" s="109"/>
      <c r="F25" s="109"/>
      <c r="G25" s="109"/>
      <c r="H25" s="109"/>
      <c r="I25" s="109"/>
      <c r="M25" s="109"/>
      <c r="Q25" s="89"/>
      <c r="R25" s="90"/>
      <c r="S25" s="90"/>
    </row>
    <row r="26" spans="1:19" s="51" customFormat="1" ht="24" customHeight="1">
      <c r="A26" s="209"/>
      <c r="C26" s="216" t="s">
        <v>1461</v>
      </c>
      <c r="D26" s="51" t="s">
        <v>1289</v>
      </c>
      <c r="E26" s="109"/>
      <c r="F26" s="109"/>
      <c r="G26" s="109"/>
      <c r="H26" s="109"/>
      <c r="I26" s="109"/>
      <c r="M26" s="109"/>
      <c r="Q26" s="89"/>
      <c r="R26" s="90"/>
      <c r="S26" s="90"/>
    </row>
    <row r="27" spans="1:19" s="51" customFormat="1" ht="24" customHeight="1">
      <c r="B27" s="51" t="s">
        <v>1306</v>
      </c>
      <c r="C27" s="93"/>
      <c r="D27" s="93"/>
      <c r="E27" s="109"/>
      <c r="F27" s="109"/>
      <c r="G27" s="109"/>
      <c r="H27" s="109"/>
      <c r="I27" s="109"/>
      <c r="M27" s="109"/>
      <c r="Q27" s="89"/>
      <c r="R27" s="90"/>
      <c r="S27" s="90"/>
    </row>
    <row r="28" spans="1:19" s="51" customFormat="1" ht="24" customHeight="1">
      <c r="B28" s="51" t="s">
        <v>1302</v>
      </c>
      <c r="C28" s="93"/>
      <c r="D28" s="93"/>
      <c r="E28" s="109"/>
      <c r="F28" s="109"/>
      <c r="G28" s="109"/>
      <c r="H28" s="109"/>
      <c r="I28" s="109"/>
      <c r="M28" s="109"/>
      <c r="Q28" s="89"/>
      <c r="R28" s="90"/>
      <c r="S28" s="90"/>
    </row>
    <row r="29" spans="1:19" s="51" customFormat="1" ht="24" customHeight="1">
      <c r="B29" s="51" t="s">
        <v>1303</v>
      </c>
      <c r="C29" s="93"/>
      <c r="D29" s="93"/>
      <c r="E29" s="109"/>
      <c r="F29" s="109"/>
      <c r="G29" s="109"/>
      <c r="H29" s="109"/>
      <c r="I29" s="109"/>
      <c r="M29" s="109"/>
      <c r="Q29" s="89"/>
      <c r="R29" s="90"/>
      <c r="S29" s="90"/>
    </row>
    <row r="30" spans="1:19" s="51" customFormat="1" ht="24" customHeight="1">
      <c r="B30" s="51" t="s">
        <v>1305</v>
      </c>
      <c r="C30" s="93"/>
      <c r="D30" s="93"/>
      <c r="E30" s="109"/>
      <c r="F30" s="109"/>
      <c r="G30" s="109"/>
      <c r="H30" s="109"/>
      <c r="I30" s="109"/>
      <c r="M30" s="109"/>
      <c r="Q30" s="89"/>
      <c r="R30" s="90"/>
      <c r="S30" s="90"/>
    </row>
    <row r="31" spans="1:19" s="51" customFormat="1" ht="24" customHeight="1">
      <c r="B31" s="51" t="s">
        <v>1304</v>
      </c>
      <c r="C31" s="93"/>
      <c r="D31" s="93"/>
      <c r="E31" s="109"/>
      <c r="F31" s="109"/>
      <c r="G31" s="109"/>
      <c r="H31" s="109"/>
      <c r="I31" s="109"/>
      <c r="M31" s="109"/>
      <c r="Q31" s="89"/>
      <c r="R31" s="90"/>
      <c r="S31" s="90"/>
    </row>
    <row r="32" spans="1:19" s="51" customFormat="1" ht="24" customHeight="1">
      <c r="C32" s="93"/>
      <c r="D32" s="93"/>
      <c r="E32" s="317"/>
      <c r="F32" s="317"/>
      <c r="G32" s="317"/>
      <c r="H32" s="317"/>
      <c r="I32" s="317"/>
      <c r="M32" s="317"/>
      <c r="Q32" s="89"/>
      <c r="R32" s="90"/>
      <c r="S32" s="90"/>
    </row>
    <row r="33" spans="1:19" s="51" customFormat="1" ht="24" customHeight="1">
      <c r="E33" s="109"/>
      <c r="F33" s="109"/>
      <c r="G33" s="109"/>
      <c r="H33" s="109"/>
      <c r="I33" s="109"/>
      <c r="J33" s="109"/>
      <c r="K33" s="109"/>
      <c r="L33" s="109"/>
      <c r="M33" s="109"/>
      <c r="Q33" s="89"/>
      <c r="R33" s="90"/>
      <c r="S33" s="90"/>
    </row>
    <row r="34" spans="1:19" s="51" customFormat="1" ht="24" customHeight="1">
      <c r="A34" s="370" t="s">
        <v>301</v>
      </c>
      <c r="B34" s="370"/>
      <c r="C34" s="370"/>
      <c r="D34" s="370"/>
      <c r="E34" s="370"/>
      <c r="F34" s="370"/>
      <c r="G34" s="370"/>
      <c r="H34" s="370"/>
      <c r="I34" s="370"/>
      <c r="J34" s="370"/>
      <c r="K34" s="370"/>
      <c r="L34" s="370"/>
      <c r="M34" s="370"/>
      <c r="Q34" s="89"/>
      <c r="R34" s="90"/>
      <c r="S34" s="90"/>
    </row>
    <row r="35" spans="1:19" s="51" customFormat="1" ht="24" customHeight="1">
      <c r="A35" s="108"/>
      <c r="B35" s="108" t="s">
        <v>671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Q35" s="89"/>
      <c r="R35" s="90"/>
      <c r="S35" s="90"/>
    </row>
    <row r="36" spans="1:19" s="51" customFormat="1" ht="27.9" customHeight="1">
      <c r="A36" s="374" t="s">
        <v>1301</v>
      </c>
      <c r="B36" s="370"/>
      <c r="C36" s="370"/>
      <c r="D36" s="370"/>
      <c r="E36" s="370"/>
      <c r="F36" s="370"/>
      <c r="G36" s="370"/>
      <c r="H36" s="370"/>
      <c r="I36" s="370"/>
      <c r="J36" s="370"/>
      <c r="K36" s="370"/>
      <c r="L36" s="370"/>
      <c r="M36" s="370"/>
      <c r="Q36" s="89"/>
      <c r="R36" s="90"/>
      <c r="S36" s="90"/>
    </row>
    <row r="37" spans="1:19" s="51" customFormat="1" ht="27.9" customHeight="1">
      <c r="E37" s="109"/>
      <c r="F37" s="109"/>
      <c r="G37" s="109"/>
      <c r="H37" s="109"/>
      <c r="I37" s="109"/>
      <c r="J37" s="109"/>
      <c r="K37" s="109"/>
      <c r="L37" s="109"/>
      <c r="M37" s="109"/>
      <c r="Q37" s="89"/>
      <c r="R37" s="90"/>
      <c r="S37" s="90"/>
    </row>
    <row r="38" spans="1:19" s="51" customFormat="1" ht="27.9" customHeight="1">
      <c r="A38" s="209"/>
      <c r="B38" s="109"/>
      <c r="C38" s="216" t="s">
        <v>1462</v>
      </c>
      <c r="D38" s="51" t="s">
        <v>1465</v>
      </c>
      <c r="E38" s="109"/>
      <c r="F38" s="109"/>
      <c r="G38" s="109"/>
      <c r="H38" s="109"/>
      <c r="I38" s="109"/>
      <c r="M38" s="109"/>
      <c r="Q38" s="89"/>
      <c r="R38" s="90"/>
      <c r="S38" s="90"/>
    </row>
    <row r="39" spans="1:19" s="51" customFormat="1" ht="27.9" customHeight="1">
      <c r="A39" s="209"/>
      <c r="B39" s="67" t="s">
        <v>1290</v>
      </c>
      <c r="C39" s="61"/>
      <c r="D39" s="61"/>
      <c r="E39" s="109"/>
      <c r="F39" s="109"/>
      <c r="G39" s="109"/>
      <c r="H39" s="109"/>
      <c r="I39" s="109"/>
      <c r="J39" s="109"/>
      <c r="K39" s="109"/>
      <c r="L39" s="109"/>
      <c r="M39" s="109"/>
      <c r="Q39" s="89"/>
      <c r="R39" s="90"/>
      <c r="S39" s="90"/>
    </row>
    <row r="40" spans="1:19" s="51" customFormat="1" ht="27.9" customHeight="1">
      <c r="A40" s="67" t="s">
        <v>2</v>
      </c>
      <c r="B40" s="67" t="s">
        <v>1466</v>
      </c>
      <c r="C40" s="61"/>
      <c r="D40" s="61"/>
      <c r="E40" s="109"/>
      <c r="F40" s="109"/>
      <c r="G40" s="109"/>
      <c r="H40" s="109"/>
      <c r="I40" s="109"/>
      <c r="J40" s="109"/>
      <c r="K40" s="109"/>
      <c r="L40" s="109"/>
      <c r="M40" s="109"/>
      <c r="Q40" s="89"/>
      <c r="R40" s="90"/>
      <c r="S40" s="90"/>
    </row>
    <row r="41" spans="1:19" s="51" customFormat="1" ht="27.9" customHeight="1">
      <c r="B41" s="67" t="s">
        <v>1307</v>
      </c>
      <c r="C41" s="61"/>
      <c r="D41" s="61"/>
      <c r="E41" s="109"/>
      <c r="F41" s="109"/>
      <c r="G41" s="109"/>
      <c r="H41" s="109"/>
      <c r="I41" s="109"/>
      <c r="J41" s="109"/>
      <c r="K41" s="109"/>
      <c r="L41" s="109"/>
      <c r="M41" s="109"/>
      <c r="Q41" s="89"/>
      <c r="R41" s="90"/>
      <c r="S41" s="90"/>
    </row>
    <row r="42" spans="1:19" s="51" customFormat="1" ht="27.9" customHeight="1">
      <c r="B42" s="67" t="s">
        <v>1467</v>
      </c>
      <c r="C42" s="61"/>
      <c r="D42" s="61"/>
      <c r="E42" s="109"/>
      <c r="F42" s="109"/>
      <c r="G42" s="109"/>
      <c r="H42" s="109"/>
      <c r="I42" s="109"/>
      <c r="J42" s="109"/>
      <c r="K42" s="109"/>
      <c r="L42" s="109"/>
      <c r="M42" s="109"/>
      <c r="Q42" s="89"/>
      <c r="R42" s="90"/>
      <c r="S42" s="90"/>
    </row>
    <row r="43" spans="1:19" s="51" customFormat="1" ht="27.9" customHeight="1">
      <c r="B43" s="67" t="s">
        <v>1308</v>
      </c>
      <c r="C43" s="61"/>
      <c r="D43" s="61"/>
      <c r="E43" s="109"/>
      <c r="F43" s="109"/>
      <c r="G43" s="109"/>
      <c r="H43" s="109"/>
      <c r="I43" s="109"/>
      <c r="J43" s="109"/>
      <c r="K43" s="109"/>
      <c r="L43" s="109"/>
      <c r="M43" s="109"/>
      <c r="Q43" s="89"/>
      <c r="R43" s="90"/>
      <c r="S43" s="90"/>
    </row>
    <row r="44" spans="1:19" s="51" customFormat="1" ht="27.9" customHeight="1">
      <c r="B44" s="67" t="s">
        <v>1309</v>
      </c>
      <c r="C44" s="61"/>
      <c r="D44" s="61"/>
      <c r="E44" s="109"/>
      <c r="F44" s="109"/>
      <c r="G44" s="109"/>
      <c r="H44" s="109"/>
      <c r="I44" s="109"/>
      <c r="J44" s="109"/>
      <c r="K44" s="109"/>
      <c r="L44" s="109"/>
      <c r="M44" s="109"/>
      <c r="Q44" s="89"/>
      <c r="R44" s="90"/>
      <c r="S44" s="90"/>
    </row>
    <row r="45" spans="1:19" s="51" customFormat="1" ht="27.9" customHeight="1">
      <c r="C45" s="216" t="s">
        <v>1463</v>
      </c>
      <c r="D45" s="51" t="s">
        <v>1291</v>
      </c>
      <c r="F45" s="109"/>
      <c r="G45" s="109"/>
      <c r="H45" s="109"/>
      <c r="I45" s="109"/>
      <c r="J45" s="109"/>
      <c r="K45" s="109"/>
      <c r="L45" s="109"/>
      <c r="M45" s="109"/>
      <c r="Q45" s="89"/>
      <c r="R45" s="90"/>
      <c r="S45" s="90"/>
    </row>
    <row r="46" spans="1:19" s="51" customFormat="1" ht="27.9" customHeight="1">
      <c r="A46" s="209"/>
      <c r="B46" s="67" t="s">
        <v>1313</v>
      </c>
      <c r="C46" s="61"/>
      <c r="D46" s="61"/>
      <c r="F46" s="109"/>
      <c r="G46" s="109"/>
      <c r="H46" s="109"/>
      <c r="I46" s="109"/>
      <c r="J46" s="109"/>
      <c r="K46" s="109"/>
      <c r="L46" s="109"/>
      <c r="M46" s="109"/>
      <c r="Q46" s="89"/>
      <c r="R46" s="90"/>
      <c r="S46" s="90"/>
    </row>
    <row r="47" spans="1:19" s="51" customFormat="1" ht="27.9" customHeight="1">
      <c r="A47" s="209"/>
      <c r="B47" s="67" t="s">
        <v>1314</v>
      </c>
      <c r="C47" s="61"/>
      <c r="D47" s="61"/>
      <c r="F47" s="109"/>
      <c r="G47" s="109"/>
      <c r="H47" s="109"/>
      <c r="I47" s="109"/>
      <c r="J47" s="109"/>
      <c r="K47" s="109"/>
      <c r="L47" s="109"/>
      <c r="M47" s="109"/>
      <c r="Q47" s="89"/>
      <c r="R47" s="90"/>
      <c r="S47" s="90"/>
    </row>
    <row r="48" spans="1:19" s="51" customFormat="1" ht="27.9" customHeight="1">
      <c r="A48" s="209"/>
      <c r="B48" s="67" t="s">
        <v>1310</v>
      </c>
      <c r="C48" s="61"/>
      <c r="D48" s="61"/>
      <c r="F48" s="109"/>
      <c r="G48" s="109"/>
      <c r="H48" s="109"/>
      <c r="I48" s="109"/>
      <c r="J48" s="109"/>
      <c r="K48" s="109"/>
      <c r="L48" s="109"/>
      <c r="M48" s="109"/>
      <c r="Q48" s="89"/>
      <c r="R48" s="90"/>
      <c r="S48" s="90"/>
    </row>
    <row r="49" spans="1:19" s="51" customFormat="1" ht="27.9" customHeight="1">
      <c r="A49" s="209"/>
      <c r="B49" s="67" t="s">
        <v>1293</v>
      </c>
      <c r="C49" s="61"/>
      <c r="D49" s="61"/>
      <c r="F49" s="109"/>
      <c r="G49" s="109"/>
      <c r="H49" s="109"/>
      <c r="I49" s="109"/>
      <c r="J49" s="109"/>
      <c r="K49" s="109"/>
      <c r="L49" s="109"/>
      <c r="M49" s="109"/>
      <c r="Q49" s="89"/>
      <c r="R49" s="90"/>
      <c r="S49" s="90"/>
    </row>
    <row r="50" spans="1:19" s="51" customFormat="1" ht="27.9" customHeight="1">
      <c r="A50" s="209"/>
      <c r="B50" s="67" t="s">
        <v>1312</v>
      </c>
      <c r="C50" s="61"/>
      <c r="D50" s="61"/>
      <c r="F50" s="109"/>
      <c r="G50" s="109"/>
      <c r="H50" s="109"/>
      <c r="I50" s="109"/>
      <c r="J50" s="109"/>
      <c r="K50" s="109"/>
      <c r="L50" s="109"/>
      <c r="M50" s="109"/>
      <c r="Q50" s="89"/>
      <c r="R50" s="90"/>
      <c r="S50" s="90"/>
    </row>
    <row r="51" spans="1:19" s="51" customFormat="1" ht="27.9" customHeight="1">
      <c r="A51" s="209"/>
      <c r="B51" s="67" t="s">
        <v>1311</v>
      </c>
      <c r="C51" s="61"/>
      <c r="D51" s="61"/>
      <c r="F51" s="109"/>
      <c r="G51" s="109"/>
      <c r="H51" s="109"/>
      <c r="I51" s="109"/>
      <c r="J51" s="109"/>
      <c r="K51" s="109"/>
      <c r="L51" s="109"/>
      <c r="M51" s="109"/>
      <c r="Q51" s="89"/>
      <c r="R51" s="90"/>
      <c r="S51" s="90"/>
    </row>
    <row r="52" spans="1:19" s="51" customFormat="1" ht="27.9" customHeight="1">
      <c r="A52" s="209"/>
      <c r="B52" s="67" t="s">
        <v>1294</v>
      </c>
      <c r="C52" s="61"/>
      <c r="D52" s="61"/>
      <c r="F52" s="109"/>
      <c r="G52" s="109"/>
      <c r="H52" s="109"/>
      <c r="I52" s="109"/>
      <c r="J52" s="109"/>
      <c r="K52" s="109"/>
      <c r="L52" s="109"/>
      <c r="M52" s="109"/>
      <c r="Q52" s="89"/>
      <c r="R52" s="90"/>
      <c r="S52" s="90"/>
    </row>
    <row r="53" spans="1:19" s="51" customFormat="1" ht="27.9" customHeight="1">
      <c r="A53" s="209"/>
      <c r="B53" s="67" t="s">
        <v>1295</v>
      </c>
      <c r="C53" s="61"/>
      <c r="D53" s="61"/>
      <c r="F53" s="109"/>
      <c r="G53" s="109"/>
      <c r="H53" s="109"/>
      <c r="I53" s="109"/>
      <c r="J53" s="109"/>
      <c r="K53" s="109"/>
      <c r="L53" s="109"/>
      <c r="M53" s="109"/>
      <c r="Q53" s="89"/>
      <c r="R53" s="90"/>
      <c r="S53" s="90"/>
    </row>
    <row r="54" spans="1:19" s="51" customFormat="1" ht="27.9" customHeight="1">
      <c r="B54" s="51" t="s">
        <v>1292</v>
      </c>
      <c r="D54" s="61"/>
      <c r="E54" s="109"/>
      <c r="F54" s="109"/>
      <c r="G54" s="109"/>
      <c r="H54" s="109"/>
      <c r="I54" s="109"/>
      <c r="J54" s="109"/>
      <c r="K54" s="109"/>
      <c r="L54" s="109"/>
      <c r="M54" s="109"/>
      <c r="Q54" s="89"/>
      <c r="R54" s="90"/>
      <c r="S54" s="90"/>
    </row>
    <row r="55" spans="1:19" s="51" customFormat="1" ht="27.9" customHeight="1">
      <c r="B55" s="67" t="s">
        <v>320</v>
      </c>
      <c r="C55" s="216" t="s">
        <v>1464</v>
      </c>
      <c r="D55" s="61" t="s">
        <v>1316</v>
      </c>
      <c r="E55" s="109"/>
      <c r="F55" s="109"/>
      <c r="G55" s="109"/>
      <c r="H55" s="109"/>
      <c r="I55" s="109"/>
      <c r="J55" s="109"/>
      <c r="K55" s="109"/>
      <c r="L55" s="109"/>
      <c r="M55" s="109"/>
      <c r="Q55" s="89"/>
      <c r="R55" s="90"/>
      <c r="S55" s="90"/>
    </row>
    <row r="56" spans="1:19" s="51" customFormat="1" ht="27.9" customHeight="1">
      <c r="B56" s="67" t="s">
        <v>1317</v>
      </c>
      <c r="C56" s="61"/>
      <c r="D56" s="61"/>
      <c r="E56" s="109"/>
      <c r="F56" s="109"/>
      <c r="G56" s="109"/>
      <c r="H56" s="109"/>
      <c r="I56" s="109"/>
      <c r="J56" s="109"/>
      <c r="K56" s="109"/>
      <c r="L56" s="109"/>
      <c r="M56" s="109"/>
      <c r="Q56" s="89"/>
      <c r="R56" s="90"/>
      <c r="S56" s="90"/>
    </row>
    <row r="57" spans="1:19" s="51" customFormat="1" ht="27.9" customHeight="1">
      <c r="B57" s="67" t="s">
        <v>1318</v>
      </c>
      <c r="C57" s="61"/>
      <c r="D57" s="61"/>
      <c r="E57" s="109"/>
      <c r="F57" s="109"/>
      <c r="G57" s="109"/>
      <c r="H57" s="109"/>
      <c r="I57" s="109"/>
      <c r="J57" s="109"/>
      <c r="K57" s="109"/>
      <c r="L57" s="109"/>
      <c r="M57" s="109"/>
      <c r="Q57" s="89"/>
      <c r="R57" s="90"/>
      <c r="S57" s="90"/>
    </row>
    <row r="58" spans="1:19" s="51" customFormat="1" ht="27.9" customHeight="1">
      <c r="B58" s="67" t="s">
        <v>1319</v>
      </c>
      <c r="C58" s="61"/>
      <c r="D58" s="61"/>
      <c r="E58" s="109"/>
      <c r="F58" s="109"/>
      <c r="G58" s="109"/>
      <c r="H58" s="109"/>
      <c r="I58" s="109"/>
      <c r="J58" s="109"/>
      <c r="K58" s="109"/>
      <c r="L58" s="109"/>
      <c r="M58" s="109"/>
      <c r="Q58" s="89"/>
      <c r="R58" s="90"/>
      <c r="S58" s="90"/>
    </row>
    <row r="59" spans="1:19" s="51" customFormat="1" ht="27.9" customHeight="1">
      <c r="B59" s="51" t="s">
        <v>1315</v>
      </c>
      <c r="E59" s="109"/>
      <c r="F59" s="109"/>
      <c r="G59" s="109"/>
      <c r="H59" s="109"/>
      <c r="I59" s="109"/>
      <c r="J59" s="109"/>
      <c r="K59" s="109"/>
      <c r="L59" s="109"/>
      <c r="M59" s="109"/>
      <c r="Q59" s="89"/>
      <c r="R59" s="90"/>
      <c r="S59" s="90"/>
    </row>
    <row r="60" spans="1:19" s="51" customFormat="1" ht="27.9" customHeight="1">
      <c r="E60" s="317"/>
      <c r="F60" s="317"/>
      <c r="G60" s="317"/>
      <c r="H60" s="317"/>
      <c r="I60" s="317"/>
      <c r="J60" s="317"/>
      <c r="K60" s="317"/>
      <c r="L60" s="317"/>
      <c r="M60" s="317"/>
      <c r="Q60" s="89"/>
      <c r="R60" s="90"/>
      <c r="S60" s="90"/>
    </row>
    <row r="61" spans="1:19" s="51" customFormat="1" ht="27.9" customHeight="1">
      <c r="E61" s="317"/>
      <c r="F61" s="317"/>
      <c r="G61" s="317"/>
      <c r="H61" s="317"/>
      <c r="I61" s="317"/>
      <c r="J61" s="317"/>
      <c r="K61" s="317"/>
      <c r="L61" s="317"/>
      <c r="M61" s="317"/>
      <c r="Q61" s="89"/>
      <c r="R61" s="90"/>
      <c r="S61" s="90"/>
    </row>
    <row r="62" spans="1:19" s="51" customFormat="1" ht="27.9" customHeight="1">
      <c r="E62" s="317"/>
      <c r="F62" s="317"/>
      <c r="G62" s="317"/>
      <c r="H62" s="317"/>
      <c r="I62" s="317"/>
      <c r="J62" s="317"/>
      <c r="K62" s="317"/>
      <c r="L62" s="317"/>
      <c r="M62" s="317"/>
      <c r="Q62" s="89"/>
      <c r="R62" s="90"/>
      <c r="S62" s="90"/>
    </row>
    <row r="63" spans="1:19" s="51" customFormat="1" ht="27.9" customHeight="1">
      <c r="E63" s="317"/>
      <c r="F63" s="317"/>
      <c r="G63" s="317"/>
      <c r="H63" s="317"/>
      <c r="I63" s="317"/>
      <c r="J63" s="317"/>
      <c r="K63" s="317"/>
      <c r="L63" s="317"/>
      <c r="M63" s="317"/>
      <c r="Q63" s="89"/>
      <c r="R63" s="90"/>
      <c r="S63" s="90"/>
    </row>
    <row r="64" spans="1:19" s="51" customFormat="1" ht="27.9" customHeight="1">
      <c r="A64" s="370" t="s">
        <v>301</v>
      </c>
      <c r="B64" s="370"/>
      <c r="C64" s="370"/>
      <c r="D64" s="370"/>
      <c r="E64" s="370"/>
      <c r="F64" s="370"/>
      <c r="G64" s="370"/>
      <c r="H64" s="370"/>
      <c r="I64" s="370"/>
      <c r="J64" s="370"/>
      <c r="K64" s="370"/>
      <c r="L64" s="370"/>
      <c r="M64" s="370"/>
      <c r="Q64" s="89"/>
      <c r="R64" s="90"/>
      <c r="S64" s="90"/>
    </row>
    <row r="65" spans="1:19" s="51" customFormat="1" ht="27.9" customHeight="1">
      <c r="A65" s="316"/>
      <c r="B65" s="316" t="s">
        <v>671</v>
      </c>
      <c r="D65" s="316"/>
      <c r="E65" s="316"/>
      <c r="F65" s="316"/>
      <c r="G65" s="316"/>
      <c r="H65" s="316"/>
      <c r="I65" s="316"/>
      <c r="J65" s="316"/>
      <c r="K65" s="316"/>
      <c r="L65" s="316"/>
      <c r="M65" s="316"/>
      <c r="Q65" s="89"/>
      <c r="R65" s="90"/>
      <c r="S65" s="90"/>
    </row>
    <row r="66" spans="1:19" s="51" customFormat="1" ht="24.9" customHeight="1">
      <c r="A66" s="374" t="s">
        <v>1372</v>
      </c>
      <c r="B66" s="370"/>
      <c r="C66" s="370"/>
      <c r="D66" s="370"/>
      <c r="E66" s="370"/>
      <c r="F66" s="370"/>
      <c r="G66" s="370"/>
      <c r="H66" s="370"/>
      <c r="I66" s="370"/>
      <c r="J66" s="370"/>
      <c r="K66" s="370"/>
      <c r="L66" s="370"/>
      <c r="M66" s="370"/>
      <c r="Q66" s="89"/>
      <c r="R66" s="90"/>
      <c r="S66" s="90"/>
    </row>
    <row r="67" spans="1:19" s="51" customFormat="1" ht="24.9" customHeight="1">
      <c r="E67" s="317"/>
      <c r="F67" s="317"/>
      <c r="G67" s="317"/>
      <c r="H67" s="317"/>
      <c r="I67" s="317"/>
      <c r="J67" s="317"/>
      <c r="K67" s="317"/>
      <c r="L67" s="317"/>
      <c r="M67" s="317"/>
      <c r="Q67" s="89"/>
      <c r="R67" s="90"/>
      <c r="S67" s="90"/>
    </row>
    <row r="68" spans="1:19" s="51" customFormat="1" ht="24.9" customHeight="1">
      <c r="C68" s="216" t="s">
        <v>1169</v>
      </c>
      <c r="D68" s="67" t="s">
        <v>1425</v>
      </c>
      <c r="I68" s="109"/>
      <c r="J68" s="109"/>
      <c r="K68" s="109"/>
      <c r="L68" s="109"/>
      <c r="M68" s="109"/>
      <c r="Q68" s="89"/>
      <c r="R68" s="90"/>
      <c r="S68" s="90"/>
    </row>
    <row r="69" spans="1:19" s="51" customFormat="1" ht="24.9" customHeight="1">
      <c r="B69" s="67" t="s">
        <v>1514</v>
      </c>
      <c r="I69" s="109"/>
      <c r="J69" s="109"/>
      <c r="K69" s="109"/>
      <c r="L69" s="109"/>
      <c r="M69" s="109"/>
      <c r="Q69" s="89"/>
      <c r="R69" s="90"/>
      <c r="S69" s="90"/>
    </row>
    <row r="70" spans="1:19" s="51" customFormat="1" ht="24.9" customHeight="1">
      <c r="B70" s="51" t="s">
        <v>1513</v>
      </c>
      <c r="I70" s="109"/>
      <c r="J70" s="109"/>
      <c r="K70" s="109"/>
      <c r="L70" s="109"/>
      <c r="M70" s="109"/>
      <c r="Q70" s="89"/>
      <c r="R70" s="90"/>
      <c r="S70" s="90"/>
    </row>
    <row r="71" spans="1:19" s="51" customFormat="1" ht="24.9" customHeight="1">
      <c r="B71" s="51" t="s">
        <v>1512</v>
      </c>
      <c r="I71" s="109"/>
      <c r="J71" s="109"/>
      <c r="K71" s="109"/>
      <c r="L71" s="109"/>
      <c r="M71" s="109"/>
      <c r="Q71" s="89"/>
      <c r="R71" s="90"/>
      <c r="S71" s="90"/>
    </row>
    <row r="72" spans="1:19" s="51" customFormat="1" ht="24.9" customHeight="1">
      <c r="B72" s="51" t="s">
        <v>1511</v>
      </c>
      <c r="I72" s="109"/>
      <c r="J72" s="109"/>
      <c r="K72" s="109"/>
      <c r="L72" s="109"/>
      <c r="M72" s="109"/>
      <c r="Q72" s="89"/>
      <c r="R72" s="90"/>
      <c r="S72" s="90"/>
    </row>
    <row r="73" spans="1:19" s="51" customFormat="1" ht="24.9" customHeight="1">
      <c r="B73" s="94" t="s">
        <v>1510</v>
      </c>
      <c r="I73" s="109"/>
      <c r="J73" s="109"/>
      <c r="K73" s="109"/>
      <c r="L73" s="109"/>
      <c r="M73" s="109"/>
      <c r="Q73" s="89"/>
      <c r="R73" s="90"/>
      <c r="S73" s="90"/>
    </row>
    <row r="74" spans="1:19" s="51" customFormat="1" ht="24.9" customHeight="1">
      <c r="B74" s="94" t="s">
        <v>1509</v>
      </c>
      <c r="I74" s="109"/>
      <c r="J74" s="109"/>
      <c r="K74" s="109"/>
      <c r="L74" s="109"/>
      <c r="M74" s="109"/>
      <c r="Q74" s="89"/>
      <c r="R74" s="90"/>
      <c r="S74" s="90"/>
    </row>
    <row r="75" spans="1:19" s="51" customFormat="1" ht="24.9" customHeight="1">
      <c r="B75" s="94" t="s">
        <v>1508</v>
      </c>
      <c r="I75" s="109"/>
      <c r="J75" s="109"/>
      <c r="K75" s="109"/>
      <c r="L75" s="109"/>
      <c r="M75" s="109"/>
      <c r="Q75" s="89"/>
      <c r="R75" s="90"/>
      <c r="S75" s="90"/>
    </row>
    <row r="76" spans="1:19" s="51" customFormat="1" ht="24.9" customHeight="1">
      <c r="B76" s="94" t="s">
        <v>1507</v>
      </c>
      <c r="I76" s="109"/>
      <c r="J76" s="109"/>
      <c r="K76" s="109"/>
      <c r="L76" s="109"/>
      <c r="M76" s="109"/>
      <c r="Q76" s="89"/>
      <c r="R76" s="90"/>
      <c r="S76" s="90"/>
    </row>
    <row r="77" spans="1:19" s="51" customFormat="1" ht="24.9" customHeight="1">
      <c r="B77" s="94" t="s">
        <v>1506</v>
      </c>
      <c r="I77" s="109"/>
      <c r="J77" s="109"/>
      <c r="K77" s="109"/>
      <c r="L77" s="109"/>
      <c r="M77" s="109"/>
      <c r="Q77" s="89"/>
      <c r="R77" s="90"/>
      <c r="S77" s="90"/>
    </row>
    <row r="78" spans="1:19" s="51" customFormat="1" ht="24.9" customHeight="1">
      <c r="B78" s="94" t="s">
        <v>1426</v>
      </c>
      <c r="I78" s="109"/>
      <c r="J78" s="109"/>
      <c r="K78" s="109"/>
      <c r="L78" s="109"/>
      <c r="M78" s="109"/>
      <c r="Q78" s="89"/>
      <c r="R78" s="90"/>
      <c r="S78" s="90"/>
    </row>
    <row r="79" spans="1:19" s="51" customFormat="1" ht="24.9" customHeight="1">
      <c r="C79" s="216" t="s">
        <v>1170</v>
      </c>
      <c r="D79" s="51" t="s">
        <v>1321</v>
      </c>
      <c r="E79" s="310"/>
      <c r="F79" s="310"/>
      <c r="G79" s="310"/>
      <c r="H79" s="310"/>
      <c r="I79" s="310"/>
      <c r="J79" s="310"/>
      <c r="K79" s="310"/>
      <c r="L79" s="310"/>
      <c r="M79" s="310"/>
      <c r="Q79" s="89"/>
      <c r="R79" s="90"/>
      <c r="S79" s="90"/>
    </row>
    <row r="80" spans="1:19" s="51" customFormat="1" ht="24.9" customHeight="1">
      <c r="B80" s="51" t="s">
        <v>1322</v>
      </c>
      <c r="E80" s="310"/>
      <c r="F80" s="310"/>
      <c r="G80" s="310"/>
      <c r="H80" s="310"/>
      <c r="I80" s="310"/>
      <c r="J80" s="310"/>
      <c r="K80" s="310"/>
      <c r="L80" s="310"/>
      <c r="M80" s="310"/>
      <c r="Q80" s="89"/>
      <c r="R80" s="90"/>
      <c r="S80" s="90"/>
    </row>
    <row r="81" spans="1:19" s="51" customFormat="1" ht="24.9" customHeight="1">
      <c r="B81" s="51" t="s">
        <v>1323</v>
      </c>
      <c r="E81" s="310"/>
      <c r="F81" s="310"/>
      <c r="G81" s="310"/>
      <c r="H81" s="310"/>
      <c r="I81" s="310"/>
      <c r="J81" s="310"/>
      <c r="K81" s="310"/>
      <c r="L81" s="310"/>
      <c r="M81" s="310"/>
      <c r="Q81" s="89"/>
      <c r="R81" s="90"/>
      <c r="S81" s="90"/>
    </row>
    <row r="82" spans="1:19" s="51" customFormat="1" ht="24.9" customHeight="1">
      <c r="B82" s="51" t="s">
        <v>1320</v>
      </c>
      <c r="E82" s="310"/>
      <c r="F82" s="310"/>
      <c r="G82" s="310"/>
      <c r="H82" s="310"/>
      <c r="I82" s="310"/>
      <c r="J82" s="310"/>
      <c r="K82" s="310"/>
      <c r="L82" s="310"/>
      <c r="M82" s="310"/>
      <c r="Q82" s="89"/>
      <c r="R82" s="90"/>
      <c r="S82" s="90"/>
    </row>
    <row r="83" spans="1:19" s="51" customFormat="1" ht="24.9" customHeight="1">
      <c r="B83" s="67"/>
      <c r="E83" s="196"/>
      <c r="F83" s="109"/>
      <c r="G83" s="109"/>
      <c r="H83" s="109"/>
      <c r="I83" s="109"/>
      <c r="J83" s="109"/>
      <c r="K83" s="109"/>
      <c r="L83" s="109"/>
      <c r="M83" s="109"/>
      <c r="Q83" s="89"/>
      <c r="R83" s="90"/>
      <c r="S83" s="90"/>
    </row>
    <row r="84" spans="1:19" s="51" customFormat="1" ht="24.9" customHeight="1">
      <c r="A84" s="219" t="s">
        <v>1171</v>
      </c>
      <c r="B84" s="95" t="s">
        <v>673</v>
      </c>
      <c r="E84" s="109"/>
      <c r="F84" s="109"/>
      <c r="G84" s="73"/>
      <c r="H84" s="109"/>
      <c r="I84" s="109"/>
      <c r="J84" s="109"/>
      <c r="K84" s="109"/>
      <c r="L84" s="109"/>
      <c r="M84" s="109"/>
      <c r="Q84" s="89"/>
      <c r="R84" s="90"/>
      <c r="S84" s="90"/>
    </row>
    <row r="85" spans="1:19" s="51" customFormat="1" ht="24.9" customHeight="1">
      <c r="C85" s="216" t="s">
        <v>1468</v>
      </c>
      <c r="D85" s="61" t="s">
        <v>1527</v>
      </c>
      <c r="E85" s="61"/>
      <c r="F85" s="61"/>
      <c r="G85" s="61"/>
      <c r="H85" s="61"/>
      <c r="I85" s="189"/>
      <c r="J85" s="109"/>
      <c r="K85" s="109"/>
      <c r="L85" s="109"/>
      <c r="M85" s="109"/>
      <c r="Q85" s="89"/>
      <c r="R85" s="90"/>
      <c r="S85" s="90"/>
    </row>
    <row r="86" spans="1:19" s="51" customFormat="1" ht="24.9" customHeight="1">
      <c r="B86" s="61" t="s">
        <v>1505</v>
      </c>
      <c r="E86" s="61"/>
      <c r="F86" s="61"/>
      <c r="G86" s="61"/>
      <c r="H86" s="61"/>
      <c r="I86" s="189"/>
      <c r="J86" s="109"/>
      <c r="K86" s="109"/>
      <c r="L86" s="109"/>
      <c r="M86" s="109"/>
      <c r="Q86" s="89"/>
      <c r="R86" s="90"/>
      <c r="S86" s="90"/>
    </row>
    <row r="87" spans="1:19" s="51" customFormat="1" ht="24.9" customHeight="1">
      <c r="B87" s="61" t="s">
        <v>1473</v>
      </c>
      <c r="E87" s="61"/>
      <c r="F87" s="61"/>
      <c r="G87" s="61"/>
      <c r="H87" s="61"/>
      <c r="I87" s="189"/>
      <c r="J87" s="109"/>
      <c r="K87" s="109"/>
      <c r="L87" s="109"/>
      <c r="M87" s="109"/>
      <c r="Q87" s="89"/>
      <c r="R87" s="90"/>
      <c r="S87" s="90"/>
    </row>
    <row r="88" spans="1:19" s="51" customFormat="1" ht="24.9" customHeight="1">
      <c r="C88" s="216" t="s">
        <v>1469</v>
      </c>
      <c r="D88" s="61" t="s">
        <v>1470</v>
      </c>
      <c r="E88" s="61"/>
      <c r="F88" s="61"/>
      <c r="G88" s="61"/>
      <c r="H88" s="61"/>
      <c r="I88" s="109"/>
      <c r="J88" s="109"/>
      <c r="K88" s="109"/>
      <c r="L88" s="109"/>
      <c r="M88" s="109"/>
      <c r="Q88" s="89"/>
      <c r="R88" s="90"/>
      <c r="S88" s="90"/>
    </row>
    <row r="89" spans="1:19" s="51" customFormat="1" ht="24.9" customHeight="1">
      <c r="B89" s="61" t="s">
        <v>1471</v>
      </c>
      <c r="E89" s="61"/>
      <c r="F89" s="61"/>
      <c r="G89" s="61"/>
      <c r="H89" s="61"/>
      <c r="I89" s="109"/>
      <c r="J89" s="109"/>
      <c r="K89" s="109"/>
      <c r="L89" s="109"/>
      <c r="M89" s="109"/>
      <c r="Q89" s="89"/>
      <c r="R89" s="90"/>
      <c r="S89" s="90"/>
    </row>
    <row r="90" spans="1:19" s="51" customFormat="1" ht="24.9" customHeight="1">
      <c r="B90" s="61" t="s">
        <v>1528</v>
      </c>
      <c r="E90" s="61"/>
      <c r="F90" s="61"/>
      <c r="G90" s="61"/>
      <c r="H90" s="61"/>
      <c r="I90" s="109"/>
      <c r="J90" s="109"/>
      <c r="K90" s="109"/>
      <c r="L90" s="109"/>
      <c r="M90" s="109"/>
      <c r="Q90" s="89"/>
      <c r="R90" s="90"/>
      <c r="S90" s="90"/>
    </row>
    <row r="91" spans="1:19" s="51" customFormat="1" ht="24.9" customHeight="1">
      <c r="B91" s="61" t="s">
        <v>1472</v>
      </c>
      <c r="E91" s="61"/>
      <c r="F91" s="61"/>
      <c r="G91" s="61"/>
      <c r="H91" s="61"/>
      <c r="I91" s="109"/>
      <c r="J91" s="109"/>
      <c r="K91" s="109"/>
      <c r="L91" s="109"/>
      <c r="M91" s="109"/>
      <c r="Q91" s="89"/>
      <c r="R91" s="90"/>
      <c r="S91" s="90"/>
    </row>
    <row r="92" spans="1:19" customFormat="1" ht="24.9" customHeight="1">
      <c r="C92" s="216" t="s">
        <v>1474</v>
      </c>
      <c r="D92" s="61" t="s">
        <v>1475</v>
      </c>
      <c r="E92" s="61"/>
      <c r="F92" s="61"/>
      <c r="G92" s="61"/>
      <c r="H92" s="61"/>
      <c r="I92" s="200"/>
      <c r="J92" s="61"/>
      <c r="K92" s="2"/>
      <c r="L92" s="2"/>
      <c r="M92" s="2"/>
      <c r="N92" s="2"/>
      <c r="O92" s="108" t="s">
        <v>597</v>
      </c>
      <c r="P92" s="93"/>
      <c r="Q92" s="93"/>
      <c r="R92" s="93"/>
      <c r="S92" s="93"/>
    </row>
    <row r="93" spans="1:19" customFormat="1" ht="24.9" customHeight="1">
      <c r="B93" s="61" t="s">
        <v>1476</v>
      </c>
      <c r="E93" s="61"/>
      <c r="F93" s="61"/>
      <c r="G93" s="61"/>
      <c r="H93" s="61"/>
      <c r="I93" s="200"/>
      <c r="J93" s="61"/>
      <c r="K93" s="2"/>
      <c r="L93" s="2"/>
      <c r="M93" s="2"/>
      <c r="N93" s="2"/>
      <c r="O93" s="67" t="s">
        <v>598</v>
      </c>
      <c r="P93" s="93"/>
      <c r="Q93" s="93"/>
      <c r="R93" s="93"/>
      <c r="S93" s="93"/>
    </row>
    <row r="94" spans="1:19" customFormat="1" ht="24.9" customHeight="1">
      <c r="B94" s="61" t="s">
        <v>1477</v>
      </c>
      <c r="E94" s="61"/>
      <c r="F94" s="61"/>
      <c r="G94" s="61"/>
      <c r="H94" s="61"/>
      <c r="I94" s="200"/>
      <c r="J94" s="61"/>
      <c r="K94" s="2"/>
      <c r="L94" s="2"/>
      <c r="M94" s="2"/>
      <c r="N94" s="2"/>
      <c r="O94" s="67" t="s">
        <v>598</v>
      </c>
      <c r="P94" s="61"/>
      <c r="Q94" s="61"/>
      <c r="R94" s="93"/>
      <c r="S94" s="93"/>
    </row>
    <row r="95" spans="1:19" customFormat="1" ht="24.9" customHeight="1">
      <c r="B95" s="61" t="s">
        <v>1478</v>
      </c>
      <c r="E95" s="61"/>
      <c r="F95" s="61"/>
      <c r="G95" s="61"/>
      <c r="H95" s="61"/>
      <c r="I95" s="200"/>
      <c r="J95" s="61"/>
      <c r="K95" s="2"/>
      <c r="L95" s="2"/>
      <c r="M95" s="2"/>
      <c r="N95" s="2"/>
      <c r="O95" s="67" t="s">
        <v>598</v>
      </c>
      <c r="P95" s="61"/>
      <c r="Q95" s="108"/>
      <c r="R95" s="93"/>
      <c r="S95" s="93"/>
    </row>
    <row r="96" spans="1:19" s="51" customFormat="1" ht="24.9" customHeight="1">
      <c r="B96" s="61"/>
      <c r="E96" s="61"/>
      <c r="F96" s="61"/>
      <c r="G96" s="61"/>
      <c r="H96" s="61"/>
      <c r="I96" s="189"/>
      <c r="J96" s="310"/>
      <c r="K96" s="310"/>
      <c r="L96" s="310"/>
      <c r="M96" s="310"/>
      <c r="Q96" s="89"/>
      <c r="R96" s="90"/>
      <c r="S96" s="90"/>
    </row>
    <row r="97" spans="1:20" s="51" customFormat="1" ht="24.9" customHeight="1">
      <c r="I97" s="109"/>
      <c r="J97" s="109"/>
      <c r="K97" s="109"/>
      <c r="L97" s="109"/>
      <c r="M97" s="109"/>
      <c r="Q97" s="89"/>
      <c r="R97" s="90"/>
      <c r="S97" s="90"/>
    </row>
    <row r="98" spans="1:20" s="51" customFormat="1" ht="24.9" customHeight="1">
      <c r="A98" s="370" t="s">
        <v>301</v>
      </c>
      <c r="B98" s="370"/>
      <c r="C98" s="370"/>
      <c r="D98" s="370"/>
      <c r="E98" s="370"/>
      <c r="F98" s="370"/>
      <c r="G98" s="370"/>
      <c r="H98" s="370"/>
      <c r="I98" s="370"/>
      <c r="J98" s="370"/>
      <c r="K98" s="370"/>
      <c r="L98" s="370"/>
      <c r="M98" s="370"/>
      <c r="Q98" s="89"/>
      <c r="R98" s="90"/>
      <c r="S98" s="90"/>
    </row>
    <row r="99" spans="1:20" s="51" customFormat="1" ht="24.9" customHeight="1">
      <c r="A99" s="108"/>
      <c r="B99" s="108" t="s">
        <v>671</v>
      </c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Q99" s="89"/>
      <c r="R99" s="90"/>
      <c r="S99" s="90"/>
    </row>
    <row r="100" spans="1:20" s="51" customFormat="1" ht="24" customHeight="1">
      <c r="A100" s="374" t="s">
        <v>1546</v>
      </c>
      <c r="B100" s="370"/>
      <c r="C100" s="370"/>
      <c r="D100" s="370"/>
      <c r="E100" s="370"/>
      <c r="F100" s="370"/>
      <c r="G100" s="370"/>
      <c r="H100" s="370"/>
      <c r="I100" s="370"/>
      <c r="J100" s="370"/>
      <c r="K100" s="370"/>
      <c r="L100" s="370"/>
      <c r="M100" s="370"/>
      <c r="Q100" s="89"/>
      <c r="R100" s="90"/>
      <c r="S100" s="90"/>
    </row>
    <row r="101" spans="1:20" s="51" customFormat="1" ht="24" customHeight="1">
      <c r="B101" s="67"/>
      <c r="E101" s="196"/>
      <c r="F101" s="109"/>
      <c r="G101" s="109"/>
      <c r="H101" s="109"/>
      <c r="I101" s="109"/>
      <c r="J101" s="109"/>
      <c r="K101" s="109"/>
      <c r="L101" s="109"/>
      <c r="M101" s="109"/>
      <c r="Q101" s="89"/>
      <c r="R101" s="90"/>
      <c r="S101" s="90"/>
    </row>
    <row r="102" spans="1:20" s="51" customFormat="1" ht="24" customHeight="1">
      <c r="C102" s="216" t="s">
        <v>1480</v>
      </c>
      <c r="D102" s="61" t="s">
        <v>1555</v>
      </c>
      <c r="E102" s="199"/>
      <c r="F102" s="196"/>
      <c r="G102" s="196"/>
      <c r="H102" s="196"/>
      <c r="I102" s="196"/>
      <c r="J102" s="109"/>
      <c r="K102" s="109"/>
      <c r="L102" s="109"/>
      <c r="M102" s="109"/>
      <c r="Q102" s="89"/>
      <c r="R102" s="90"/>
      <c r="S102" s="90"/>
    </row>
    <row r="103" spans="1:20" s="51" customFormat="1" ht="24" customHeight="1">
      <c r="B103" s="61" t="s">
        <v>1556</v>
      </c>
      <c r="E103" s="199"/>
      <c r="F103" s="196"/>
      <c r="G103" s="196"/>
      <c r="H103" s="196"/>
      <c r="I103" s="196"/>
      <c r="J103" s="109"/>
      <c r="K103" s="109"/>
      <c r="L103" s="109"/>
      <c r="M103" s="109"/>
      <c r="Q103" s="89"/>
      <c r="R103" s="90"/>
      <c r="S103" s="90"/>
    </row>
    <row r="104" spans="1:20" s="51" customFormat="1" ht="24" customHeight="1">
      <c r="B104" s="61" t="s">
        <v>1479</v>
      </c>
      <c r="E104" s="199"/>
      <c r="F104" s="196"/>
      <c r="G104" s="196"/>
      <c r="H104" s="196"/>
      <c r="I104" s="196"/>
      <c r="J104" s="109"/>
      <c r="K104" s="109"/>
      <c r="L104" s="109"/>
      <c r="M104" s="109"/>
      <c r="Q104" s="89"/>
      <c r="R104" s="90"/>
      <c r="S104" s="90"/>
    </row>
    <row r="105" spans="1:20" s="51" customFormat="1" ht="24" customHeight="1">
      <c r="C105" s="216" t="s">
        <v>1481</v>
      </c>
      <c r="D105" s="61" t="s">
        <v>1559</v>
      </c>
      <c r="E105" s="200"/>
      <c r="K105" s="92"/>
      <c r="L105" s="92"/>
      <c r="M105" s="92"/>
      <c r="N105" s="61"/>
      <c r="S105" s="61"/>
      <c r="T105" s="61"/>
    </row>
    <row r="106" spans="1:20" s="51" customFormat="1" ht="24" customHeight="1">
      <c r="B106" s="61" t="s">
        <v>1558</v>
      </c>
      <c r="E106" s="200"/>
      <c r="K106" s="92"/>
      <c r="L106" s="92"/>
      <c r="M106" s="92"/>
      <c r="N106" s="61"/>
      <c r="S106" s="61"/>
      <c r="T106" s="61"/>
    </row>
    <row r="107" spans="1:20" s="51" customFormat="1" ht="24" customHeight="1">
      <c r="B107" s="61" t="s">
        <v>1557</v>
      </c>
      <c r="E107" s="200"/>
      <c r="K107" s="92"/>
      <c r="L107" s="92"/>
      <c r="M107" s="92"/>
      <c r="N107" s="61"/>
      <c r="S107" s="61"/>
      <c r="T107" s="61"/>
    </row>
    <row r="108" spans="1:20" s="51" customFormat="1" ht="24" customHeight="1">
      <c r="B108" s="61" t="s">
        <v>1554</v>
      </c>
      <c r="C108" s="199"/>
      <c r="D108" s="61"/>
      <c r="E108" s="200"/>
      <c r="K108" s="92"/>
      <c r="L108" s="92"/>
      <c r="M108" s="92"/>
      <c r="N108" s="61"/>
      <c r="S108" s="61"/>
      <c r="T108" s="61"/>
    </row>
    <row r="109" spans="1:20" s="51" customFormat="1" ht="24" customHeight="1">
      <c r="B109" s="61"/>
      <c r="C109" s="216" t="s">
        <v>1482</v>
      </c>
      <c r="D109" s="301" t="s">
        <v>1593</v>
      </c>
      <c r="E109" s="200"/>
      <c r="K109" s="92"/>
      <c r="L109" s="92"/>
      <c r="M109" s="92"/>
      <c r="N109" s="61"/>
      <c r="S109" s="61"/>
      <c r="T109" s="61"/>
    </row>
    <row r="110" spans="1:20" s="51" customFormat="1" ht="24" customHeight="1">
      <c r="B110" s="301" t="s">
        <v>1594</v>
      </c>
      <c r="C110" s="199"/>
      <c r="D110" s="61"/>
      <c r="E110" s="200"/>
      <c r="K110" s="92"/>
      <c r="L110" s="92"/>
      <c r="M110" s="92"/>
      <c r="N110" s="61"/>
      <c r="S110" s="61"/>
      <c r="T110" s="61"/>
    </row>
    <row r="111" spans="1:20" s="51" customFormat="1" ht="24" customHeight="1">
      <c r="B111" s="301" t="s">
        <v>1595</v>
      </c>
      <c r="C111" s="199"/>
      <c r="D111" s="61"/>
      <c r="E111" s="200"/>
      <c r="K111" s="92"/>
      <c r="L111" s="92"/>
      <c r="M111" s="92"/>
      <c r="N111" s="61"/>
      <c r="S111" s="61"/>
      <c r="T111" s="61"/>
    </row>
    <row r="112" spans="1:20" s="51" customFormat="1" ht="24" customHeight="1">
      <c r="B112" s="61" t="s">
        <v>1592</v>
      </c>
      <c r="C112" s="199"/>
      <c r="D112" s="61"/>
      <c r="E112" s="200"/>
      <c r="K112" s="92"/>
      <c r="L112" s="92"/>
      <c r="M112" s="92"/>
      <c r="N112" s="61"/>
      <c r="S112" s="61"/>
      <c r="T112" s="61"/>
    </row>
    <row r="113" spans="1:20" s="51" customFormat="1" ht="24" customHeight="1">
      <c r="B113" s="61"/>
      <c r="C113" s="199"/>
      <c r="D113" s="61"/>
      <c r="E113" s="200"/>
      <c r="K113" s="92"/>
      <c r="L113" s="92"/>
      <c r="M113" s="92"/>
      <c r="N113" s="61"/>
      <c r="S113" s="61"/>
      <c r="T113" s="61"/>
    </row>
    <row r="114" spans="1:20" s="51" customFormat="1" ht="24" customHeight="1">
      <c r="A114" s="219" t="s">
        <v>1526</v>
      </c>
      <c r="B114" s="95" t="s">
        <v>674</v>
      </c>
      <c r="K114" s="92"/>
      <c r="L114" s="92"/>
      <c r="M114" s="92"/>
      <c r="N114" s="61"/>
      <c r="S114" s="61"/>
      <c r="T114" s="61"/>
    </row>
    <row r="115" spans="1:20" s="51" customFormat="1" ht="24" customHeight="1">
      <c r="B115" s="108" t="s">
        <v>1265</v>
      </c>
      <c r="C115" s="93"/>
      <c r="K115" s="92"/>
      <c r="L115" s="92"/>
      <c r="M115" s="92"/>
      <c r="N115" s="61"/>
      <c r="S115" s="61"/>
      <c r="T115" s="61"/>
    </row>
    <row r="116" spans="1:20" s="51" customFormat="1" ht="24" customHeight="1">
      <c r="A116" s="236" t="s">
        <v>1373</v>
      </c>
      <c r="C116" s="93"/>
      <c r="D116" s="61"/>
      <c r="E116" s="61"/>
      <c r="F116" s="61"/>
      <c r="G116" s="61"/>
      <c r="H116" s="61"/>
      <c r="N116" s="61"/>
      <c r="O116" s="61"/>
      <c r="P116" s="61"/>
      <c r="Q116" s="61"/>
      <c r="R116" s="61"/>
      <c r="S116" s="61"/>
      <c r="T116" s="61"/>
    </row>
    <row r="117" spans="1:20" s="51" customFormat="1" ht="24" customHeight="1">
      <c r="A117" s="236"/>
      <c r="C117" s="93"/>
      <c r="D117" s="61"/>
      <c r="E117" s="61"/>
      <c r="F117" s="61"/>
      <c r="G117" s="61"/>
      <c r="H117" s="61"/>
      <c r="N117" s="61"/>
      <c r="O117" s="61"/>
      <c r="P117" s="61"/>
      <c r="Q117" s="61"/>
      <c r="R117" s="61"/>
      <c r="S117" s="61"/>
      <c r="T117" s="61"/>
    </row>
    <row r="118" spans="1:20" s="51" customFormat="1" ht="24" customHeight="1">
      <c r="A118" s="236"/>
      <c r="C118" s="93"/>
      <c r="D118" s="61"/>
      <c r="E118" s="61"/>
      <c r="F118" s="61"/>
      <c r="G118" s="61"/>
      <c r="H118" s="61"/>
      <c r="N118" s="61"/>
      <c r="O118" s="61"/>
      <c r="P118" s="61"/>
      <c r="Q118" s="61"/>
      <c r="R118" s="61"/>
      <c r="S118" s="61"/>
      <c r="T118" s="61"/>
    </row>
    <row r="119" spans="1:20" s="51" customFormat="1" ht="24" customHeight="1">
      <c r="A119" s="236"/>
      <c r="C119" s="93"/>
      <c r="D119" s="61"/>
      <c r="E119" s="61"/>
      <c r="F119" s="61"/>
      <c r="G119" s="61"/>
      <c r="H119" s="61"/>
      <c r="N119" s="61"/>
      <c r="O119" s="61"/>
      <c r="P119" s="61"/>
      <c r="Q119" s="61"/>
      <c r="R119" s="61"/>
      <c r="S119" s="61"/>
      <c r="T119" s="61"/>
    </row>
    <row r="120" spans="1:20" s="51" customFormat="1" ht="24" customHeight="1">
      <c r="A120" s="236"/>
      <c r="C120" s="93"/>
      <c r="D120" s="61"/>
      <c r="E120" s="61"/>
      <c r="F120" s="61"/>
      <c r="G120" s="61"/>
      <c r="H120" s="61"/>
      <c r="N120" s="61"/>
      <c r="O120" s="61"/>
      <c r="P120" s="61"/>
      <c r="Q120" s="61"/>
      <c r="R120" s="61"/>
      <c r="S120" s="61"/>
      <c r="T120" s="61"/>
    </row>
    <row r="121" spans="1:20" s="51" customFormat="1" ht="24" customHeight="1">
      <c r="A121" s="236"/>
      <c r="C121" s="93"/>
      <c r="D121" s="61"/>
      <c r="E121" s="61"/>
      <c r="F121" s="61"/>
      <c r="G121" s="61"/>
      <c r="H121" s="61"/>
      <c r="N121" s="61"/>
      <c r="O121" s="61"/>
      <c r="P121" s="61"/>
      <c r="Q121" s="61"/>
      <c r="R121" s="61"/>
      <c r="S121" s="61"/>
      <c r="T121" s="61"/>
    </row>
    <row r="122" spans="1:20" s="51" customFormat="1" ht="24" customHeight="1">
      <c r="A122" s="236"/>
      <c r="C122" s="93"/>
      <c r="D122" s="61"/>
      <c r="E122" s="61"/>
      <c r="F122" s="61"/>
      <c r="G122" s="61"/>
      <c r="H122" s="61"/>
      <c r="N122" s="61"/>
      <c r="O122" s="61"/>
      <c r="P122" s="61"/>
      <c r="Q122" s="61"/>
      <c r="R122" s="61"/>
      <c r="S122" s="61"/>
      <c r="T122" s="61"/>
    </row>
    <row r="123" spans="1:20" s="51" customFormat="1" ht="24" customHeight="1">
      <c r="A123" s="236"/>
      <c r="C123" s="93"/>
      <c r="D123" s="61"/>
      <c r="E123" s="61"/>
      <c r="F123" s="61"/>
      <c r="G123" s="61"/>
      <c r="H123" s="61"/>
      <c r="N123" s="61"/>
      <c r="O123" s="61"/>
      <c r="P123" s="61"/>
      <c r="Q123" s="61"/>
      <c r="R123" s="61"/>
      <c r="S123" s="61"/>
      <c r="T123" s="61"/>
    </row>
    <row r="124" spans="1:20" s="51" customFormat="1" ht="24" customHeight="1">
      <c r="A124" s="236"/>
      <c r="C124" s="93"/>
      <c r="D124" s="61"/>
      <c r="E124" s="61"/>
      <c r="F124" s="61"/>
      <c r="G124" s="61"/>
      <c r="H124" s="61"/>
      <c r="N124" s="61"/>
      <c r="O124" s="61"/>
      <c r="P124" s="61"/>
      <c r="Q124" s="61"/>
      <c r="R124" s="61"/>
      <c r="S124" s="61"/>
      <c r="T124" s="61"/>
    </row>
    <row r="125" spans="1:20" s="51" customFormat="1" ht="24" customHeight="1">
      <c r="A125" s="236"/>
      <c r="C125" s="93"/>
      <c r="D125" s="61"/>
      <c r="E125" s="61"/>
      <c r="F125" s="61"/>
      <c r="G125" s="61"/>
      <c r="H125" s="61"/>
      <c r="N125" s="61"/>
      <c r="O125" s="61"/>
      <c r="P125" s="61"/>
      <c r="Q125" s="61"/>
      <c r="R125" s="61"/>
      <c r="S125" s="61"/>
      <c r="T125" s="61"/>
    </row>
    <row r="126" spans="1:20" s="51" customFormat="1" ht="24" customHeight="1">
      <c r="A126" s="236"/>
      <c r="C126" s="93"/>
      <c r="D126" s="61"/>
      <c r="E126" s="61"/>
      <c r="F126" s="61"/>
      <c r="G126" s="61"/>
      <c r="H126" s="61"/>
      <c r="N126" s="61"/>
      <c r="O126" s="61"/>
      <c r="P126" s="61"/>
      <c r="Q126" s="61"/>
      <c r="R126" s="61"/>
      <c r="S126" s="61"/>
      <c r="T126" s="61"/>
    </row>
    <row r="127" spans="1:20" s="51" customFormat="1" ht="24" customHeight="1">
      <c r="A127" s="236"/>
      <c r="C127" s="93"/>
      <c r="D127" s="61"/>
      <c r="E127" s="61"/>
      <c r="F127" s="61"/>
      <c r="G127" s="61"/>
      <c r="H127" s="61"/>
      <c r="N127" s="61"/>
      <c r="O127" s="61"/>
      <c r="P127" s="61"/>
      <c r="Q127" s="61"/>
      <c r="R127" s="61"/>
      <c r="S127" s="61"/>
      <c r="T127" s="61"/>
    </row>
    <row r="128" spans="1:20" s="51" customFormat="1" ht="24" customHeight="1">
      <c r="A128" s="236"/>
      <c r="C128" s="93"/>
      <c r="D128" s="61"/>
      <c r="E128" s="61"/>
      <c r="F128" s="61"/>
      <c r="G128" s="61"/>
      <c r="H128" s="61"/>
      <c r="N128" s="61"/>
      <c r="O128" s="61"/>
      <c r="P128" s="61"/>
      <c r="Q128" s="61"/>
      <c r="R128" s="61"/>
      <c r="S128" s="61"/>
      <c r="T128" s="61"/>
    </row>
    <row r="129" spans="1:20" s="51" customFormat="1" ht="24" customHeight="1">
      <c r="A129" s="236"/>
      <c r="C129" s="93"/>
      <c r="D129" s="61"/>
      <c r="E129" s="61"/>
      <c r="F129" s="61"/>
      <c r="G129" s="61"/>
      <c r="H129" s="61"/>
      <c r="N129" s="61"/>
      <c r="O129" s="61"/>
      <c r="P129" s="61"/>
      <c r="Q129" s="61"/>
      <c r="R129" s="61"/>
      <c r="S129" s="61"/>
      <c r="T129" s="61"/>
    </row>
    <row r="130" spans="1:20" s="51" customFormat="1" ht="24" customHeight="1">
      <c r="B130" s="61"/>
      <c r="E130" s="61"/>
      <c r="F130" s="61"/>
      <c r="G130" s="61"/>
      <c r="H130" s="61"/>
      <c r="I130" s="304"/>
      <c r="J130" s="304"/>
      <c r="K130" s="304"/>
      <c r="L130" s="304"/>
      <c r="M130" s="304"/>
      <c r="Q130" s="89"/>
      <c r="R130" s="90"/>
      <c r="S130" s="90"/>
    </row>
    <row r="131" spans="1:20" s="51" customFormat="1" ht="24" customHeight="1">
      <c r="B131" s="61"/>
      <c r="E131" s="61"/>
      <c r="F131" s="61"/>
      <c r="G131" s="61"/>
      <c r="H131" s="61"/>
      <c r="I131" s="304"/>
      <c r="J131" s="304"/>
      <c r="K131" s="304"/>
      <c r="L131" s="304"/>
      <c r="M131" s="304"/>
      <c r="Q131" s="89"/>
      <c r="R131" s="90"/>
      <c r="S131" s="90"/>
    </row>
    <row r="132" spans="1:20" s="51" customFormat="1" ht="24" customHeight="1">
      <c r="B132" s="61"/>
      <c r="E132" s="61"/>
      <c r="F132" s="61"/>
      <c r="G132" s="61"/>
      <c r="H132" s="61"/>
      <c r="I132" s="304"/>
      <c r="J132" s="304"/>
      <c r="K132" s="304"/>
      <c r="L132" s="304"/>
      <c r="M132" s="304"/>
      <c r="Q132" s="89"/>
      <c r="R132" s="90"/>
      <c r="S132" s="90"/>
    </row>
    <row r="133" spans="1:20" s="51" customFormat="1" ht="24" customHeight="1">
      <c r="A133" s="370" t="s">
        <v>301</v>
      </c>
      <c r="B133" s="370"/>
      <c r="C133" s="370"/>
      <c r="D133" s="370"/>
      <c r="E133" s="370"/>
      <c r="F133" s="370"/>
      <c r="G133" s="370"/>
      <c r="H133" s="370"/>
      <c r="I133" s="370"/>
      <c r="J133" s="370"/>
      <c r="K133" s="370"/>
      <c r="L133" s="370"/>
      <c r="M133" s="370"/>
      <c r="Q133" s="89"/>
      <c r="R133" s="90"/>
      <c r="S133" s="90"/>
    </row>
    <row r="134" spans="1:20" s="51" customFormat="1" ht="24" customHeight="1">
      <c r="A134" s="303"/>
      <c r="B134" s="303" t="s">
        <v>671</v>
      </c>
      <c r="D134" s="303"/>
      <c r="E134" s="303"/>
      <c r="F134" s="303"/>
      <c r="G134" s="303"/>
      <c r="H134" s="303"/>
      <c r="I134" s="303"/>
      <c r="J134" s="303"/>
      <c r="K134" s="303"/>
      <c r="L134" s="303"/>
      <c r="M134" s="303"/>
      <c r="Q134" s="89"/>
      <c r="R134" s="90"/>
      <c r="S134" s="90"/>
    </row>
    <row r="135" spans="1:20" ht="23.1" customHeight="1"/>
    <row r="136" spans="1:20" ht="23.1" customHeight="1"/>
    <row r="269" spans="1:1" ht="22.5" customHeight="1">
      <c r="A269" s="108" t="s">
        <v>318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A133:M133"/>
    <mergeCell ref="A64:M64"/>
    <mergeCell ref="A66:M66"/>
    <mergeCell ref="A1:M1"/>
    <mergeCell ref="A34:M34"/>
    <mergeCell ref="A98:M98"/>
    <mergeCell ref="A36:M36"/>
    <mergeCell ref="A100:M100"/>
  </mergeCells>
  <pageMargins left="0.78740157480314965" right="0.39370078740157483" top="0.59055118110236227" bottom="0.39370078740157483" header="0.43307086614173229" footer="0.19685039370078741"/>
  <pageSetup paperSize="9" scale="90" orientation="portrait" r:id="rId1"/>
  <headerFooter alignWithMargins="0">
    <oddHeader>&amp;L&amp;"Angsana New,Regular"&amp;8THAI POLYCONS PUBLIC COMPANY LIMITED</oddHeader>
  </headerFooter>
  <rowBreaks count="3" manualBreakCount="3">
    <brk id="35" max="16383" man="1"/>
    <brk id="65" max="16383" man="1"/>
    <brk id="9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44"/>
  <sheetViews>
    <sheetView showGridLines="0" showRuler="0" topLeftCell="A368" zoomScale="95" zoomScaleNormal="95" zoomScaleSheetLayoutView="100" workbookViewId="0">
      <selection activeCell="R55" sqref="R55"/>
    </sheetView>
  </sheetViews>
  <sheetFormatPr defaultColWidth="9" defaultRowHeight="23.1" customHeight="1"/>
  <cols>
    <col min="1" max="1" width="4.59765625" style="26" customWidth="1"/>
    <col min="2" max="2" width="7" style="26" customWidth="1"/>
    <col min="3" max="3" width="10.59765625" style="26" customWidth="1"/>
    <col min="4" max="4" width="0.69921875" style="26" customWidth="1"/>
    <col min="5" max="5" width="13" style="26" customWidth="1"/>
    <col min="6" max="6" width="0.8984375" style="26" customWidth="1"/>
    <col min="7" max="7" width="15.09765625" style="26" customWidth="1"/>
    <col min="8" max="8" width="0.8984375" style="26" customWidth="1"/>
    <col min="9" max="9" width="15.09765625" style="26" customWidth="1"/>
    <col min="10" max="10" width="0.8984375" style="26" customWidth="1"/>
    <col min="11" max="11" width="15.09765625" style="26" customWidth="1"/>
    <col min="12" max="12" width="0.8984375" style="26" customWidth="1"/>
    <col min="13" max="13" width="15.09765625" style="26" customWidth="1"/>
    <col min="14" max="15" width="15.59765625" style="26" customWidth="1"/>
    <col min="16" max="16" width="15.59765625" style="51" customWidth="1"/>
    <col min="17" max="17" width="15.09765625" style="51" customWidth="1"/>
    <col min="18" max="18" width="15.59765625" style="51" customWidth="1"/>
    <col min="19" max="16384" width="9" style="90"/>
  </cols>
  <sheetData>
    <row r="1" spans="1:13" ht="25.5" customHeight="1">
      <c r="A1" s="374" t="s">
        <v>290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</row>
    <row r="2" spans="1:13" ht="25.5" customHeight="1">
      <c r="A2" s="98"/>
      <c r="B2" s="98"/>
      <c r="C2" s="98"/>
      <c r="D2" s="98"/>
      <c r="E2" s="51"/>
      <c r="F2" s="51"/>
      <c r="G2" s="51"/>
      <c r="H2" s="51"/>
      <c r="I2" s="51"/>
      <c r="J2" s="98"/>
      <c r="K2" s="98"/>
    </row>
    <row r="3" spans="1:13" ht="25.5" customHeight="1">
      <c r="A3" s="108" t="s">
        <v>37</v>
      </c>
    </row>
    <row r="4" spans="1:13" ht="25.5" customHeight="1">
      <c r="A4" s="108" t="s">
        <v>1229</v>
      </c>
    </row>
    <row r="5" spans="1:13" ht="25.5" customHeight="1">
      <c r="A5" s="108"/>
    </row>
    <row r="6" spans="1:13" ht="25.5" customHeight="1">
      <c r="A6" s="108"/>
      <c r="G6" s="373" t="s">
        <v>38</v>
      </c>
      <c r="H6" s="373"/>
      <c r="I6" s="373"/>
      <c r="J6" s="373"/>
      <c r="K6" s="373"/>
      <c r="L6" s="373"/>
      <c r="M6" s="373"/>
    </row>
    <row r="7" spans="1:13" ht="25.5" customHeight="1">
      <c r="A7" s="108"/>
      <c r="G7" s="378" t="s">
        <v>39</v>
      </c>
      <c r="H7" s="378"/>
      <c r="I7" s="378"/>
      <c r="J7" s="109"/>
      <c r="K7" s="378" t="s">
        <v>40</v>
      </c>
      <c r="L7" s="378"/>
      <c r="M7" s="378"/>
    </row>
    <row r="8" spans="1:13" ht="25.5" customHeight="1">
      <c r="A8" s="108"/>
      <c r="G8" s="143" t="s">
        <v>1228</v>
      </c>
      <c r="H8" s="109"/>
      <c r="I8" s="143" t="s">
        <v>832</v>
      </c>
      <c r="J8" s="109"/>
      <c r="K8" s="110" t="str">
        <f>+G8</f>
        <v>June 30, 2022</v>
      </c>
      <c r="L8" s="109"/>
      <c r="M8" s="110" t="str">
        <f>+I8</f>
        <v>December 31, 2021</v>
      </c>
    </row>
    <row r="9" spans="1:13" ht="25.5" customHeight="1">
      <c r="A9" s="12" t="s">
        <v>41</v>
      </c>
      <c r="E9" s="30" t="s">
        <v>302</v>
      </c>
      <c r="G9" s="108"/>
      <c r="I9" s="108"/>
      <c r="K9" s="108"/>
      <c r="M9" s="39"/>
    </row>
    <row r="10" spans="1:13" ht="25.5" customHeight="1">
      <c r="A10" s="108" t="s">
        <v>42</v>
      </c>
      <c r="B10" s="108"/>
      <c r="C10" s="108"/>
      <c r="G10" s="36"/>
      <c r="H10" s="36"/>
      <c r="I10" s="36"/>
      <c r="J10" s="36"/>
      <c r="K10" s="36"/>
      <c r="L10" s="36"/>
      <c r="M10" s="36"/>
    </row>
    <row r="11" spans="1:13" ht="25.5" customHeight="1">
      <c r="A11" s="108" t="s">
        <v>43</v>
      </c>
      <c r="B11" s="108"/>
      <c r="C11" s="108"/>
      <c r="G11" s="62">
        <v>0</v>
      </c>
      <c r="H11" s="62"/>
      <c r="I11" s="62">
        <v>0</v>
      </c>
      <c r="J11" s="23"/>
      <c r="K11" s="62">
        <v>2451356.4700000002</v>
      </c>
      <c r="L11" s="23"/>
      <c r="M11" s="62">
        <v>2451356.4700000002</v>
      </c>
    </row>
    <row r="12" spans="1:13" ht="25.5" customHeight="1">
      <c r="A12" s="356" t="s">
        <v>57</v>
      </c>
      <c r="B12" s="108"/>
      <c r="C12" s="108"/>
      <c r="G12" s="62">
        <v>0</v>
      </c>
      <c r="H12" s="62"/>
      <c r="I12" s="62">
        <v>0</v>
      </c>
      <c r="J12" s="23"/>
      <c r="K12" s="62">
        <v>1402334.8</v>
      </c>
      <c r="L12" s="23"/>
      <c r="M12" s="62">
        <v>6236609.5700000003</v>
      </c>
    </row>
    <row r="13" spans="1:13" ht="25.5" customHeight="1">
      <c r="A13" s="356" t="s">
        <v>73</v>
      </c>
      <c r="B13" s="311"/>
      <c r="C13" s="311"/>
      <c r="G13" s="62">
        <v>0</v>
      </c>
      <c r="H13" s="62"/>
      <c r="I13" s="62">
        <v>0</v>
      </c>
      <c r="J13" s="23"/>
      <c r="K13" s="62">
        <v>345622.57</v>
      </c>
      <c r="L13" s="23"/>
      <c r="M13" s="62">
        <v>0</v>
      </c>
    </row>
    <row r="14" spans="1:13" ht="25.5" customHeight="1">
      <c r="A14" s="30" t="s">
        <v>561</v>
      </c>
      <c r="B14" s="88"/>
      <c r="C14" s="88"/>
      <c r="D14" s="88"/>
      <c r="G14" s="24">
        <v>0</v>
      </c>
      <c r="H14" s="24"/>
      <c r="I14" s="24">
        <v>0</v>
      </c>
      <c r="J14" s="25"/>
      <c r="K14" s="24">
        <v>1187700</v>
      </c>
      <c r="L14" s="25"/>
      <c r="M14" s="24">
        <v>791800</v>
      </c>
    </row>
    <row r="15" spans="1:13" ht="25.5" customHeight="1">
      <c r="A15" s="30" t="s">
        <v>562</v>
      </c>
      <c r="B15" s="88"/>
      <c r="C15" s="88"/>
      <c r="D15" s="88"/>
      <c r="G15" s="24">
        <v>0</v>
      </c>
      <c r="H15" s="24"/>
      <c r="I15" s="24">
        <v>0</v>
      </c>
      <c r="J15" s="25"/>
      <c r="K15" s="24">
        <v>1583600</v>
      </c>
      <c r="L15" s="25"/>
      <c r="M15" s="24">
        <v>791800</v>
      </c>
    </row>
    <row r="16" spans="1:13" ht="25.5" customHeight="1">
      <c r="A16" s="30" t="s">
        <v>53</v>
      </c>
      <c r="B16" s="88"/>
      <c r="C16" s="88"/>
      <c r="D16" s="88"/>
      <c r="G16" s="24">
        <v>0</v>
      </c>
      <c r="H16" s="24"/>
      <c r="I16" s="24">
        <v>110743.91</v>
      </c>
      <c r="J16" s="25"/>
      <c r="K16" s="24">
        <v>0</v>
      </c>
      <c r="L16" s="25"/>
      <c r="M16" s="24">
        <v>0</v>
      </c>
    </row>
    <row r="17" spans="1:17" ht="25.5" customHeight="1">
      <c r="A17" s="30" t="s">
        <v>1028</v>
      </c>
      <c r="B17" s="88"/>
      <c r="C17" s="88"/>
      <c r="D17" s="88"/>
      <c r="G17" s="24">
        <v>170359103.77000001</v>
      </c>
      <c r="H17" s="24"/>
      <c r="I17" s="24">
        <v>0</v>
      </c>
      <c r="J17" s="25"/>
      <c r="K17" s="24">
        <v>170359103.77000001</v>
      </c>
      <c r="L17" s="25"/>
      <c r="M17" s="24">
        <v>0</v>
      </c>
    </row>
    <row r="18" spans="1:17" ht="25.5" customHeight="1">
      <c r="A18" s="108" t="s">
        <v>45</v>
      </c>
      <c r="C18" s="108"/>
      <c r="G18" s="71">
        <f>SUM(G10:G17)</f>
        <v>170359103.77000001</v>
      </c>
      <c r="H18" s="108"/>
      <c r="I18" s="71">
        <f>SUM(I10:I17)</f>
        <v>110743.91</v>
      </c>
      <c r="J18" s="23"/>
      <c r="K18" s="71">
        <f>SUM(K10:K17)</f>
        <v>177329717.61000001</v>
      </c>
      <c r="L18" s="23"/>
      <c r="M18" s="71">
        <f>SUM(M10:M17)</f>
        <v>10271566.040000001</v>
      </c>
    </row>
    <row r="19" spans="1:17" ht="25.5" customHeight="1">
      <c r="A19" s="51" t="s">
        <v>475</v>
      </c>
      <c r="C19" s="108"/>
      <c r="G19" s="132">
        <v>0</v>
      </c>
      <c r="H19" s="62"/>
      <c r="I19" s="132">
        <v>0</v>
      </c>
      <c r="J19" s="23"/>
      <c r="K19" s="321">
        <v>-2451356.4700000002</v>
      </c>
      <c r="L19" s="23"/>
      <c r="M19" s="321">
        <v>-2451356.4700000002</v>
      </c>
    </row>
    <row r="20" spans="1:17" ht="25.5" customHeight="1" thickBot="1">
      <c r="A20" s="108" t="s">
        <v>46</v>
      </c>
      <c r="C20" s="108"/>
      <c r="G20" s="72">
        <f>SUM(G18:G19)</f>
        <v>170359103.77000001</v>
      </c>
      <c r="H20" s="62"/>
      <c r="I20" s="72">
        <f>SUM(I18:I19)</f>
        <v>110743.91</v>
      </c>
      <c r="J20" s="23"/>
      <c r="K20" s="72">
        <f>SUM(K18:K19)</f>
        <v>174878361.14000002</v>
      </c>
      <c r="L20" s="23"/>
      <c r="M20" s="72">
        <f>SUM(M18:M19)</f>
        <v>7820209.5700000003</v>
      </c>
      <c r="Q20" s="103"/>
    </row>
    <row r="21" spans="1:17" ht="25.5" customHeight="1" thickTop="1">
      <c r="A21" s="12" t="s">
        <v>259</v>
      </c>
      <c r="B21" s="88"/>
      <c r="C21" s="88"/>
      <c r="D21" s="88"/>
      <c r="G21" s="88"/>
      <c r="H21" s="88"/>
      <c r="I21" s="88"/>
      <c r="J21" s="88"/>
      <c r="K21" s="88"/>
      <c r="L21" s="88"/>
      <c r="M21" s="88"/>
      <c r="Q21" s="103"/>
    </row>
    <row r="22" spans="1:17" ht="25.5" customHeight="1">
      <c r="A22" s="108" t="s">
        <v>47</v>
      </c>
      <c r="B22" s="88"/>
      <c r="C22" s="88"/>
      <c r="D22" s="88"/>
      <c r="G22" s="62">
        <v>0</v>
      </c>
      <c r="H22" s="62"/>
      <c r="I22" s="62">
        <v>0</v>
      </c>
      <c r="J22" s="23"/>
      <c r="K22" s="62">
        <v>17450.37</v>
      </c>
      <c r="L22" s="23"/>
      <c r="M22" s="62">
        <v>367422.92</v>
      </c>
    </row>
    <row r="23" spans="1:17" ht="25.5" customHeight="1">
      <c r="A23" s="88" t="s">
        <v>49</v>
      </c>
      <c r="B23" s="88"/>
      <c r="C23" s="88"/>
      <c r="D23" s="88"/>
      <c r="G23" s="24">
        <v>0</v>
      </c>
      <c r="H23" s="24"/>
      <c r="I23" s="24">
        <v>0</v>
      </c>
      <c r="J23" s="25"/>
      <c r="K23" s="62">
        <v>417300</v>
      </c>
      <c r="L23" s="25"/>
      <c r="M23" s="62">
        <v>417300</v>
      </c>
    </row>
    <row r="24" spans="1:17" ht="25.5" customHeight="1">
      <c r="A24" s="88" t="s">
        <v>57</v>
      </c>
      <c r="B24" s="88"/>
      <c r="C24" s="88"/>
      <c r="D24" s="88"/>
      <c r="G24" s="24">
        <v>0</v>
      </c>
      <c r="H24" s="24"/>
      <c r="I24" s="24">
        <v>0</v>
      </c>
      <c r="J24" s="25"/>
      <c r="K24" s="62">
        <v>129511.73</v>
      </c>
      <c r="L24" s="25"/>
      <c r="M24" s="24">
        <v>129511.73</v>
      </c>
    </row>
    <row r="25" spans="1:17" ht="25.5" customHeight="1">
      <c r="A25" s="88" t="s">
        <v>763</v>
      </c>
      <c r="B25" s="88"/>
      <c r="C25" s="88"/>
      <c r="D25" s="88"/>
      <c r="G25" s="24">
        <v>129001.84</v>
      </c>
      <c r="H25" s="24"/>
      <c r="I25" s="24">
        <v>14897.64</v>
      </c>
      <c r="J25" s="25"/>
      <c r="K25" s="62">
        <v>129001.81</v>
      </c>
      <c r="L25" s="25"/>
      <c r="M25" s="24">
        <v>14897.64</v>
      </c>
    </row>
    <row r="26" spans="1:17" ht="25.5" customHeight="1" thickBot="1">
      <c r="A26" s="108" t="s">
        <v>45</v>
      </c>
      <c r="C26" s="108"/>
      <c r="D26" s="88"/>
      <c r="G26" s="35">
        <f>SUM(G22:G25)</f>
        <v>129001.84</v>
      </c>
      <c r="H26" s="24"/>
      <c r="I26" s="35">
        <f>SUM(I22:I25)</f>
        <v>14897.64</v>
      </c>
      <c r="J26" s="25"/>
      <c r="K26" s="35">
        <f>SUM(K22:K25)</f>
        <v>693263.90999999992</v>
      </c>
      <c r="L26" s="25"/>
      <c r="M26" s="35">
        <f>SUM(M22:M25)</f>
        <v>929132.28999999992</v>
      </c>
    </row>
    <row r="27" spans="1:17" ht="25.5" customHeight="1" thickTop="1">
      <c r="A27" s="12" t="s">
        <v>235</v>
      </c>
      <c r="B27" s="88"/>
      <c r="C27" s="88"/>
      <c r="D27" s="88"/>
      <c r="G27" s="33"/>
      <c r="H27" s="33"/>
      <c r="I27" s="33"/>
      <c r="J27" s="33"/>
      <c r="K27" s="33"/>
      <c r="L27" s="88"/>
      <c r="M27" s="24"/>
    </row>
    <row r="28" spans="1:17" ht="25.5" customHeight="1">
      <c r="A28" s="108" t="s">
        <v>47</v>
      </c>
      <c r="B28" s="88"/>
      <c r="C28" s="88"/>
      <c r="D28" s="88"/>
      <c r="G28" s="222">
        <v>0</v>
      </c>
      <c r="H28" s="230"/>
      <c r="I28" s="222">
        <v>0</v>
      </c>
      <c r="J28" s="231"/>
      <c r="K28" s="222">
        <v>7078581.75</v>
      </c>
      <c r="L28" s="231"/>
      <c r="M28" s="222">
        <v>2780765.62</v>
      </c>
    </row>
    <row r="29" spans="1:17" ht="25.5" customHeight="1">
      <c r="A29" s="108" t="s">
        <v>48</v>
      </c>
      <c r="B29" s="88"/>
      <c r="C29" s="88"/>
      <c r="D29" s="88"/>
      <c r="G29" s="222">
        <v>0</v>
      </c>
      <c r="H29" s="230"/>
      <c r="I29" s="222">
        <v>0</v>
      </c>
      <c r="J29" s="231"/>
      <c r="K29" s="222">
        <v>0</v>
      </c>
      <c r="L29" s="231"/>
      <c r="M29" s="222">
        <v>4630.1499999999996</v>
      </c>
    </row>
    <row r="30" spans="1:17" ht="25.5" customHeight="1">
      <c r="A30" s="108" t="s">
        <v>42</v>
      </c>
      <c r="B30" s="108"/>
      <c r="C30" s="108"/>
      <c r="D30" s="88"/>
      <c r="G30" s="90"/>
      <c r="H30" s="90"/>
      <c r="I30" s="90"/>
      <c r="J30" s="90"/>
      <c r="K30" s="90"/>
      <c r="L30" s="90"/>
      <c r="M30" s="90"/>
    </row>
    <row r="31" spans="1:17" ht="25.5" customHeight="1">
      <c r="A31" s="108" t="s">
        <v>43</v>
      </c>
      <c r="B31" s="108"/>
      <c r="C31" s="108"/>
      <c r="D31" s="88"/>
      <c r="G31" s="222">
        <v>0</v>
      </c>
      <c r="H31" s="230"/>
      <c r="I31" s="222">
        <v>0</v>
      </c>
      <c r="J31" s="231"/>
      <c r="K31" s="222">
        <v>14084469.529999999</v>
      </c>
      <c r="L31" s="231"/>
      <c r="M31" s="222">
        <v>13075238.689999999</v>
      </c>
    </row>
    <row r="32" spans="1:17" ht="25.5" customHeight="1">
      <c r="A32" s="108" t="s">
        <v>56</v>
      </c>
      <c r="B32" s="108"/>
      <c r="C32" s="108"/>
      <c r="D32" s="88"/>
      <c r="G32" s="222">
        <v>420089.96</v>
      </c>
      <c r="H32" s="230"/>
      <c r="I32" s="222">
        <v>387798.55</v>
      </c>
      <c r="J32" s="231"/>
      <c r="K32" s="222">
        <v>420089.96</v>
      </c>
      <c r="L32" s="231"/>
      <c r="M32" s="222">
        <v>387798.55</v>
      </c>
    </row>
    <row r="33" spans="1:18" ht="25.5" customHeight="1">
      <c r="A33" s="108"/>
      <c r="C33" s="108"/>
      <c r="D33" s="88"/>
      <c r="G33" s="90"/>
      <c r="H33" s="90"/>
      <c r="I33" s="90"/>
      <c r="J33" s="90"/>
      <c r="K33" s="90"/>
      <c r="L33" s="90"/>
      <c r="M33" s="90"/>
    </row>
    <row r="34" spans="1:18" ht="25.5" customHeight="1">
      <c r="A34" s="108"/>
      <c r="C34" s="108"/>
      <c r="G34" s="90"/>
      <c r="H34" s="90"/>
      <c r="I34" s="90"/>
      <c r="J34" s="90"/>
      <c r="K34" s="90"/>
      <c r="L34" s="90"/>
      <c r="M34" s="90"/>
    </row>
    <row r="35" spans="1:18" ht="25.5" customHeight="1">
      <c r="A35" s="370" t="s">
        <v>308</v>
      </c>
      <c r="B35" s="370"/>
      <c r="C35" s="370"/>
      <c r="D35" s="370"/>
      <c r="E35" s="370"/>
      <c r="F35" s="370"/>
      <c r="G35" s="370"/>
      <c r="H35" s="370"/>
      <c r="I35" s="370"/>
      <c r="J35" s="370"/>
      <c r="K35" s="370"/>
      <c r="L35" s="370"/>
      <c r="M35" s="370"/>
      <c r="N35" s="90"/>
      <c r="O35" s="90"/>
      <c r="P35" s="90"/>
      <c r="Q35" s="90"/>
      <c r="R35" s="90"/>
    </row>
    <row r="36" spans="1:18" ht="25.5" customHeight="1">
      <c r="A36" s="108"/>
      <c r="B36" s="108"/>
      <c r="C36" s="108" t="s">
        <v>517</v>
      </c>
      <c r="D36" s="108"/>
      <c r="E36" s="108"/>
      <c r="F36" s="108"/>
      <c r="G36" s="108"/>
      <c r="H36" s="108"/>
      <c r="I36" s="108"/>
      <c r="J36" s="108"/>
      <c r="K36" s="51"/>
      <c r="L36" s="51"/>
      <c r="M36" s="51"/>
      <c r="N36" s="90"/>
      <c r="O36" s="90"/>
      <c r="P36" s="90"/>
      <c r="Q36" s="90"/>
      <c r="R36" s="90"/>
    </row>
    <row r="37" spans="1:18" ht="25.5" customHeight="1">
      <c r="A37" s="374" t="s">
        <v>457</v>
      </c>
      <c r="B37" s="370"/>
      <c r="C37" s="370"/>
      <c r="D37" s="370"/>
      <c r="E37" s="370"/>
      <c r="F37" s="370"/>
      <c r="G37" s="370"/>
      <c r="H37" s="370"/>
      <c r="I37" s="370"/>
      <c r="J37" s="370"/>
      <c r="K37" s="370"/>
      <c r="L37" s="370"/>
      <c r="M37" s="370"/>
      <c r="N37" s="90"/>
      <c r="O37" s="90"/>
      <c r="P37" s="90"/>
      <c r="Q37" s="90"/>
      <c r="R37" s="90"/>
    </row>
    <row r="38" spans="1:18" ht="25.5" customHeight="1">
      <c r="A38" s="108"/>
      <c r="C38" s="108"/>
      <c r="D38" s="88"/>
      <c r="G38" s="29"/>
      <c r="H38" s="24"/>
      <c r="I38" s="29"/>
      <c r="J38" s="25"/>
      <c r="K38" s="29"/>
      <c r="L38" s="25"/>
      <c r="M38" s="29"/>
      <c r="N38" s="90"/>
      <c r="O38" s="90"/>
      <c r="P38" s="90"/>
      <c r="Q38" s="90"/>
      <c r="R38" s="90"/>
    </row>
    <row r="39" spans="1:18" ht="25.5" customHeight="1">
      <c r="A39" s="108"/>
      <c r="C39" s="108"/>
      <c r="D39" s="88"/>
      <c r="G39" s="373" t="s">
        <v>38</v>
      </c>
      <c r="H39" s="373"/>
      <c r="I39" s="373"/>
      <c r="J39" s="373"/>
      <c r="K39" s="373"/>
      <c r="L39" s="373"/>
      <c r="M39" s="373"/>
      <c r="N39" s="90"/>
      <c r="O39" s="90"/>
      <c r="P39" s="90"/>
      <c r="Q39" s="90"/>
      <c r="R39" s="90"/>
    </row>
    <row r="40" spans="1:18" ht="25.5" customHeight="1">
      <c r="C40" s="51"/>
      <c r="D40" s="51"/>
      <c r="E40" s="51"/>
      <c r="F40" s="51"/>
      <c r="G40" s="378" t="s">
        <v>39</v>
      </c>
      <c r="H40" s="378"/>
      <c r="I40" s="378"/>
      <c r="J40" s="109"/>
      <c r="K40" s="378" t="s">
        <v>40</v>
      </c>
      <c r="L40" s="378"/>
      <c r="M40" s="378"/>
      <c r="N40" s="90"/>
      <c r="O40" s="90"/>
      <c r="P40" s="90"/>
      <c r="Q40" s="90"/>
      <c r="R40" s="90"/>
    </row>
    <row r="41" spans="1:18" ht="25.5" customHeight="1">
      <c r="C41" s="108"/>
      <c r="G41" s="110" t="str">
        <f>+G8</f>
        <v>June 30, 2022</v>
      </c>
      <c r="H41" s="109"/>
      <c r="I41" s="110" t="str">
        <f>+I8</f>
        <v>December 31, 2021</v>
      </c>
      <c r="J41" s="109"/>
      <c r="K41" s="110" t="str">
        <f>+G41</f>
        <v>June 30, 2022</v>
      </c>
      <c r="L41" s="109"/>
      <c r="M41" s="110" t="str">
        <f>+I41</f>
        <v>December 31, 2021</v>
      </c>
      <c r="N41" s="90"/>
      <c r="O41" s="90"/>
      <c r="P41" s="90"/>
      <c r="Q41" s="90"/>
      <c r="R41" s="90"/>
    </row>
    <row r="42" spans="1:18" ht="25.5" customHeight="1">
      <c r="A42" s="108" t="s">
        <v>57</v>
      </c>
      <c r="B42" s="108"/>
      <c r="C42" s="108"/>
      <c r="D42" s="88"/>
      <c r="G42" s="222">
        <v>0</v>
      </c>
      <c r="H42" s="230"/>
      <c r="I42" s="222">
        <v>0</v>
      </c>
      <c r="J42" s="231"/>
      <c r="K42" s="222">
        <v>30821.919999999998</v>
      </c>
      <c r="L42" s="231"/>
      <c r="M42" s="222">
        <v>0</v>
      </c>
    </row>
    <row r="43" spans="1:18" ht="25.5" customHeight="1">
      <c r="A43" s="311" t="s">
        <v>53</v>
      </c>
      <c r="B43" s="311"/>
      <c r="C43" s="311"/>
      <c r="D43" s="88"/>
      <c r="G43" s="222">
        <v>1052054.79</v>
      </c>
      <c r="H43" s="230"/>
      <c r="I43" s="222">
        <v>598767.12</v>
      </c>
      <c r="J43" s="231"/>
      <c r="K43" s="222">
        <v>0</v>
      </c>
      <c r="L43" s="231"/>
      <c r="M43" s="222">
        <v>0</v>
      </c>
    </row>
    <row r="44" spans="1:18" ht="25.5" customHeight="1">
      <c r="A44" s="108" t="s">
        <v>563</v>
      </c>
      <c r="B44" s="108"/>
      <c r="C44" s="108"/>
      <c r="D44" s="88"/>
      <c r="G44" s="224">
        <v>0</v>
      </c>
      <c r="H44" s="230"/>
      <c r="I44" s="224">
        <v>0</v>
      </c>
      <c r="J44" s="231"/>
      <c r="K44" s="224">
        <v>0</v>
      </c>
      <c r="L44" s="231"/>
      <c r="M44" s="224">
        <v>0</v>
      </c>
    </row>
    <row r="45" spans="1:18" ht="25.5" customHeight="1">
      <c r="A45" s="108" t="s">
        <v>45</v>
      </c>
      <c r="C45" s="108"/>
      <c r="D45" s="88"/>
      <c r="G45" s="24">
        <f>SUM(G28:G44)</f>
        <v>1472144.75</v>
      </c>
      <c r="H45" s="24"/>
      <c r="I45" s="24">
        <f>SUM(I28:I44)</f>
        <v>986565.66999999993</v>
      </c>
      <c r="J45" s="25"/>
      <c r="K45" s="24">
        <f>SUM(K28:K44)</f>
        <v>21613963.160000004</v>
      </c>
      <c r="L45" s="108"/>
      <c r="M45" s="24">
        <f>SUM(M28:M44)</f>
        <v>16248433.01</v>
      </c>
      <c r="N45" s="90"/>
      <c r="O45" s="90"/>
      <c r="P45" s="90"/>
      <c r="Q45" s="90"/>
      <c r="R45" s="90"/>
    </row>
    <row r="46" spans="1:18" ht="25.5" customHeight="1">
      <c r="A46" s="51" t="s">
        <v>475</v>
      </c>
      <c r="C46" s="108"/>
      <c r="G46" s="232">
        <v>-420089.96</v>
      </c>
      <c r="H46" s="62"/>
      <c r="I46" s="232">
        <v>-387798.55</v>
      </c>
      <c r="J46" s="23"/>
      <c r="K46" s="232">
        <v>-14504559.49</v>
      </c>
      <c r="L46" s="23"/>
      <c r="M46" s="232">
        <v>-13463037.24</v>
      </c>
    </row>
    <row r="47" spans="1:18" ht="25.5" customHeight="1" thickBot="1">
      <c r="A47" s="108" t="s">
        <v>46</v>
      </c>
      <c r="C47" s="108"/>
      <c r="G47" s="35">
        <f>SUM(G45:G46)</f>
        <v>1052054.79</v>
      </c>
      <c r="H47" s="24"/>
      <c r="I47" s="35">
        <f>SUM(I45:I46)</f>
        <v>598767.11999999988</v>
      </c>
      <c r="J47" s="25"/>
      <c r="K47" s="35">
        <f>SUM(K45:K46)</f>
        <v>7109403.6700000037</v>
      </c>
      <c r="L47" s="25"/>
      <c r="M47" s="35">
        <f>SUM(M45:M46)</f>
        <v>2785395.7699999996</v>
      </c>
    </row>
    <row r="48" spans="1:18" ht="25.5" customHeight="1" thickTop="1">
      <c r="A48" s="12" t="s">
        <v>305</v>
      </c>
      <c r="B48" s="30"/>
      <c r="C48" s="30"/>
      <c r="G48" s="24"/>
      <c r="H48" s="24"/>
      <c r="I48" s="24"/>
      <c r="J48" s="25"/>
      <c r="K48" s="24"/>
      <c r="L48" s="25"/>
      <c r="M48" s="24"/>
      <c r="N48" s="90"/>
      <c r="O48" s="90"/>
      <c r="P48" s="90"/>
      <c r="Q48" s="90"/>
      <c r="R48" s="90"/>
    </row>
    <row r="49" spans="1:18" ht="25.5" customHeight="1">
      <c r="A49" s="26" t="s">
        <v>57</v>
      </c>
      <c r="C49" s="108"/>
      <c r="G49" s="29">
        <v>0</v>
      </c>
      <c r="H49" s="248"/>
      <c r="I49" s="29">
        <v>0</v>
      </c>
      <c r="J49" s="248"/>
      <c r="K49" s="29">
        <v>4506817.0199999996</v>
      </c>
      <c r="L49" s="146"/>
      <c r="M49" s="29">
        <v>9645817.6600000001</v>
      </c>
      <c r="N49" s="90"/>
      <c r="O49" s="90"/>
      <c r="P49" s="90"/>
      <c r="Q49" s="90"/>
      <c r="R49" s="90"/>
    </row>
    <row r="50" spans="1:18" ht="25.5" customHeight="1">
      <c r="A50" s="26" t="s">
        <v>64</v>
      </c>
      <c r="C50" s="311"/>
      <c r="G50" s="29">
        <v>1745737.44</v>
      </c>
      <c r="H50" s="248"/>
      <c r="I50" s="29">
        <v>0</v>
      </c>
      <c r="J50" s="248"/>
      <c r="K50" s="29">
        <v>1745727.44</v>
      </c>
      <c r="L50" s="146"/>
      <c r="M50" s="29">
        <v>0</v>
      </c>
      <c r="N50" s="90"/>
      <c r="O50" s="90"/>
      <c r="P50" s="90"/>
      <c r="Q50" s="90"/>
      <c r="R50" s="90"/>
    </row>
    <row r="51" spans="1:18" ht="25.5" customHeight="1">
      <c r="A51" s="30" t="s">
        <v>73</v>
      </c>
      <c r="C51" s="108"/>
      <c r="G51" s="29">
        <v>0</v>
      </c>
      <c r="H51" s="248"/>
      <c r="I51" s="29">
        <v>0</v>
      </c>
      <c r="J51" s="248"/>
      <c r="K51" s="29">
        <v>1418350.46</v>
      </c>
      <c r="L51" s="146"/>
      <c r="M51" s="29">
        <v>6076210.7000000002</v>
      </c>
      <c r="N51" s="90"/>
      <c r="O51" s="90"/>
      <c r="P51" s="90"/>
      <c r="Q51" s="90"/>
      <c r="R51" s="90"/>
    </row>
    <row r="52" spans="1:18" ht="25.5" customHeight="1">
      <c r="A52" s="30" t="s">
        <v>128</v>
      </c>
      <c r="C52" s="108"/>
      <c r="G52" s="29">
        <v>0</v>
      </c>
      <c r="H52" s="248"/>
      <c r="I52" s="29">
        <v>0</v>
      </c>
      <c r="J52" s="248"/>
      <c r="K52" s="29">
        <v>0</v>
      </c>
      <c r="L52" s="25"/>
      <c r="M52" s="29">
        <v>7025591.4299999997</v>
      </c>
      <c r="N52" s="90"/>
      <c r="O52" s="90"/>
      <c r="P52" s="90"/>
      <c r="Q52" s="90"/>
      <c r="R52" s="90"/>
    </row>
    <row r="53" spans="1:18" ht="25.5" customHeight="1">
      <c r="A53" s="30" t="s">
        <v>129</v>
      </c>
      <c r="C53" s="108"/>
      <c r="G53" s="29">
        <v>0</v>
      </c>
      <c r="H53" s="248"/>
      <c r="I53" s="29">
        <v>0</v>
      </c>
      <c r="J53" s="248"/>
      <c r="K53" s="29">
        <v>0</v>
      </c>
      <c r="L53" s="146"/>
      <c r="M53" s="29">
        <v>5883117.5999999996</v>
      </c>
      <c r="N53" s="90"/>
      <c r="O53" s="90"/>
      <c r="P53" s="90"/>
      <c r="Q53" s="90"/>
      <c r="R53" s="90"/>
    </row>
    <row r="54" spans="1:18" ht="25.5" customHeight="1">
      <c r="A54" s="30" t="s">
        <v>561</v>
      </c>
      <c r="C54" s="108"/>
      <c r="G54" s="29">
        <v>0</v>
      </c>
      <c r="H54" s="248"/>
      <c r="I54" s="29">
        <v>0</v>
      </c>
      <c r="J54" s="248"/>
      <c r="K54" s="29">
        <v>3098801</v>
      </c>
      <c r="L54" s="146"/>
      <c r="M54" s="29">
        <v>0</v>
      </c>
      <c r="N54" s="90"/>
      <c r="O54" s="90"/>
      <c r="P54" s="90"/>
      <c r="Q54" s="90"/>
      <c r="R54" s="90"/>
    </row>
    <row r="55" spans="1:18" ht="25.5" customHeight="1">
      <c r="A55" s="108" t="s">
        <v>562</v>
      </c>
      <c r="C55" s="108"/>
      <c r="G55" s="29">
        <v>0</v>
      </c>
      <c r="H55" s="248"/>
      <c r="I55" s="29">
        <v>0</v>
      </c>
      <c r="J55" s="248"/>
      <c r="K55" s="29">
        <v>0</v>
      </c>
      <c r="L55" s="146"/>
      <c r="M55" s="29">
        <v>3093334.65</v>
      </c>
      <c r="N55" s="90"/>
      <c r="O55" s="90"/>
      <c r="P55" s="90"/>
      <c r="Q55" s="90"/>
      <c r="R55" s="90"/>
    </row>
    <row r="56" spans="1:18" ht="25.5" customHeight="1">
      <c r="A56" s="108" t="s">
        <v>53</v>
      </c>
      <c r="C56" s="108"/>
      <c r="G56" s="112">
        <v>0</v>
      </c>
      <c r="H56" s="248"/>
      <c r="I56" s="112">
        <v>8252459.0300000003</v>
      </c>
      <c r="J56" s="248"/>
      <c r="K56" s="112">
        <v>0</v>
      </c>
      <c r="L56" s="248"/>
      <c r="M56" s="112">
        <v>0</v>
      </c>
      <c r="N56" s="90"/>
      <c r="O56" s="90"/>
      <c r="P56" s="90"/>
      <c r="Q56" s="90"/>
      <c r="R56" s="90"/>
    </row>
    <row r="57" spans="1:18" ht="25.5" customHeight="1" thickBot="1">
      <c r="A57" s="108" t="s">
        <v>45</v>
      </c>
      <c r="C57" s="108"/>
      <c r="G57" s="35">
        <f>SUM(G49:G56)</f>
        <v>1745737.44</v>
      </c>
      <c r="H57" s="24"/>
      <c r="I57" s="35">
        <f>SUM(I49:I56)</f>
        <v>8252459.0300000003</v>
      </c>
      <c r="J57" s="25"/>
      <c r="K57" s="35">
        <f>SUM(K49:K56)</f>
        <v>10769695.919999998</v>
      </c>
      <c r="L57" s="25"/>
      <c r="M57" s="35">
        <f>SUM(M49:M56)</f>
        <v>31724072.039999999</v>
      </c>
      <c r="N57" s="90"/>
      <c r="O57" s="90"/>
      <c r="P57" s="90"/>
      <c r="Q57" s="90"/>
      <c r="R57" s="90"/>
    </row>
    <row r="58" spans="1:18" ht="25.5" customHeight="1" thickTop="1">
      <c r="A58" s="12" t="s">
        <v>242</v>
      </c>
      <c r="C58" s="108"/>
      <c r="G58" s="24"/>
      <c r="H58" s="24"/>
      <c r="I58" s="24"/>
      <c r="J58" s="25"/>
      <c r="K58" s="24"/>
      <c r="L58" s="25"/>
      <c r="M58" s="24"/>
      <c r="N58" s="90"/>
      <c r="O58" s="90"/>
      <c r="P58" s="90"/>
      <c r="Q58" s="90"/>
      <c r="R58" s="90"/>
    </row>
    <row r="59" spans="1:18" ht="25.5" customHeight="1">
      <c r="A59" s="30" t="s">
        <v>168</v>
      </c>
      <c r="B59" s="30"/>
      <c r="C59" s="108"/>
      <c r="G59" s="29">
        <v>0</v>
      </c>
      <c r="H59" s="30"/>
      <c r="I59" s="29">
        <v>0</v>
      </c>
      <c r="J59" s="30"/>
      <c r="K59" s="29">
        <v>0</v>
      </c>
      <c r="L59" s="146"/>
      <c r="M59" s="29">
        <v>50343.199999999997</v>
      </c>
      <c r="N59" s="90"/>
      <c r="O59" s="90"/>
      <c r="P59" s="90"/>
      <c r="Q59" s="90"/>
      <c r="R59" s="90"/>
    </row>
    <row r="60" spans="1:18" ht="25.5" customHeight="1">
      <c r="A60" s="30" t="s">
        <v>73</v>
      </c>
      <c r="C60" s="108"/>
      <c r="G60" s="24">
        <v>0</v>
      </c>
      <c r="H60" s="24"/>
      <c r="I60" s="24">
        <v>0</v>
      </c>
      <c r="J60" s="25"/>
      <c r="K60" s="29">
        <v>735941.99</v>
      </c>
      <c r="L60" s="146"/>
      <c r="M60" s="24">
        <v>512618.51</v>
      </c>
      <c r="N60" s="90"/>
      <c r="O60" s="90"/>
      <c r="P60" s="90"/>
      <c r="Q60" s="90"/>
      <c r="R60" s="90"/>
    </row>
    <row r="61" spans="1:18" ht="25.5" customHeight="1">
      <c r="A61" s="30" t="s">
        <v>550</v>
      </c>
      <c r="B61" s="30"/>
      <c r="C61" s="108"/>
      <c r="G61" s="29">
        <v>0</v>
      </c>
      <c r="H61" s="30"/>
      <c r="I61" s="29">
        <v>0</v>
      </c>
      <c r="J61" s="30"/>
      <c r="K61" s="29">
        <v>0</v>
      </c>
      <c r="L61" s="146"/>
      <c r="M61" s="29">
        <v>99750</v>
      </c>
      <c r="N61" s="90"/>
      <c r="O61" s="90"/>
      <c r="P61" s="90"/>
      <c r="Q61" s="90"/>
      <c r="R61" s="90"/>
    </row>
    <row r="62" spans="1:18" ht="25.5" customHeight="1">
      <c r="A62" s="30" t="s">
        <v>128</v>
      </c>
      <c r="C62" s="108"/>
      <c r="G62" s="24">
        <v>0</v>
      </c>
      <c r="H62" s="24"/>
      <c r="I62" s="24">
        <v>0</v>
      </c>
      <c r="J62" s="25"/>
      <c r="K62" s="24">
        <v>33935059.890000001</v>
      </c>
      <c r="L62" s="25"/>
      <c r="M62" s="24">
        <v>66233508.789999999</v>
      </c>
      <c r="N62" s="90"/>
      <c r="O62" s="90"/>
      <c r="P62" s="90"/>
      <c r="Q62" s="90"/>
      <c r="R62" s="90"/>
    </row>
    <row r="63" spans="1:18" ht="25.5" customHeight="1">
      <c r="A63" s="30" t="s">
        <v>129</v>
      </c>
      <c r="C63" s="108"/>
      <c r="G63" s="29">
        <v>0</v>
      </c>
      <c r="H63" s="30"/>
      <c r="I63" s="29">
        <v>0</v>
      </c>
      <c r="J63" s="30"/>
      <c r="K63" s="29">
        <v>33111157.289999999</v>
      </c>
      <c r="L63" s="146"/>
      <c r="M63" s="29">
        <v>64777887.890000001</v>
      </c>
      <c r="N63" s="90"/>
      <c r="O63" s="90"/>
      <c r="P63" s="90"/>
      <c r="Q63" s="90"/>
      <c r="R63" s="90"/>
    </row>
    <row r="64" spans="1:18" ht="25.5" customHeight="1">
      <c r="A64" s="30" t="s">
        <v>130</v>
      </c>
      <c r="C64" s="108"/>
      <c r="G64" s="29">
        <v>0</v>
      </c>
      <c r="H64" s="30"/>
      <c r="I64" s="29">
        <v>0</v>
      </c>
      <c r="J64" s="30"/>
      <c r="K64" s="29">
        <v>425799.48</v>
      </c>
      <c r="L64" s="146"/>
      <c r="M64" s="29">
        <v>843421.43</v>
      </c>
      <c r="N64" s="90"/>
      <c r="O64" s="90"/>
      <c r="P64" s="90"/>
      <c r="Q64" s="90"/>
      <c r="R64" s="90"/>
    </row>
    <row r="65" spans="1:18" ht="25.5" customHeight="1">
      <c r="A65" s="30" t="s">
        <v>561</v>
      </c>
      <c r="B65" s="30"/>
      <c r="C65" s="108"/>
      <c r="G65" s="29">
        <v>0</v>
      </c>
      <c r="H65" s="30"/>
      <c r="I65" s="29">
        <v>0</v>
      </c>
      <c r="J65" s="30"/>
      <c r="K65" s="29">
        <v>1046276</v>
      </c>
      <c r="L65" s="146"/>
      <c r="M65" s="29">
        <v>129500</v>
      </c>
      <c r="N65" s="90"/>
      <c r="O65" s="90"/>
      <c r="P65" s="90"/>
      <c r="Q65" s="90"/>
      <c r="R65" s="90"/>
    </row>
    <row r="66" spans="1:18" ht="25.5" customHeight="1">
      <c r="A66" s="30" t="s">
        <v>562</v>
      </c>
      <c r="B66" s="30"/>
      <c r="C66" s="108"/>
      <c r="G66" s="29">
        <v>0</v>
      </c>
      <c r="H66" s="30"/>
      <c r="I66" s="29">
        <v>0</v>
      </c>
      <c r="J66" s="30"/>
      <c r="K66" s="29">
        <v>3380125</v>
      </c>
      <c r="L66" s="146"/>
      <c r="M66" s="29">
        <v>924262.5</v>
      </c>
      <c r="N66" s="90"/>
      <c r="O66" s="90"/>
      <c r="P66" s="90"/>
      <c r="Q66" s="90"/>
      <c r="R66" s="90"/>
    </row>
    <row r="67" spans="1:18" ht="25.5" customHeight="1">
      <c r="A67" s="108" t="s">
        <v>53</v>
      </c>
      <c r="C67" s="108"/>
      <c r="G67" s="29">
        <v>56221952.560000002</v>
      </c>
      <c r="H67" s="30"/>
      <c r="I67" s="29">
        <v>92859219.980000004</v>
      </c>
      <c r="J67" s="30"/>
      <c r="K67" s="29">
        <v>0</v>
      </c>
      <c r="L67" s="146"/>
      <c r="M67" s="29">
        <v>0</v>
      </c>
      <c r="N67" s="90"/>
      <c r="O67" s="90"/>
      <c r="P67" s="90"/>
      <c r="Q67" s="90"/>
      <c r="R67" s="90"/>
    </row>
    <row r="68" spans="1:18" ht="25.5" customHeight="1" thickBot="1">
      <c r="A68" s="108" t="s">
        <v>45</v>
      </c>
      <c r="C68" s="108"/>
      <c r="G68" s="35">
        <f>SUM(G59:G67)</f>
        <v>56221952.560000002</v>
      </c>
      <c r="H68" s="24"/>
      <c r="I68" s="35">
        <f>SUM(I59:I67)</f>
        <v>92859219.980000004</v>
      </c>
      <c r="J68" s="25"/>
      <c r="K68" s="35">
        <f>SUM(K59:K67)</f>
        <v>72634359.650000006</v>
      </c>
      <c r="L68" s="25"/>
      <c r="M68" s="35">
        <f>SUM(M59:M67)</f>
        <v>133571292.32000001</v>
      </c>
      <c r="N68" s="90"/>
      <c r="O68" s="90"/>
      <c r="P68" s="90"/>
      <c r="Q68" s="90"/>
      <c r="R68" s="90"/>
    </row>
    <row r="69" spans="1:18" ht="25.5" customHeight="1" thickTop="1">
      <c r="A69" s="30"/>
      <c r="C69" s="108"/>
      <c r="N69" s="90"/>
      <c r="O69" s="90"/>
      <c r="P69" s="90"/>
      <c r="Q69" s="90"/>
      <c r="R69" s="90"/>
    </row>
    <row r="70" spans="1:18" ht="25.5" customHeight="1">
      <c r="A70" s="30"/>
      <c r="C70" s="108"/>
      <c r="N70" s="90"/>
      <c r="O70" s="90"/>
      <c r="P70" s="90"/>
      <c r="Q70" s="90"/>
      <c r="R70" s="90"/>
    </row>
    <row r="71" spans="1:18" ht="25.5" customHeight="1">
      <c r="A71" s="370" t="str">
        <f>+A35</f>
        <v>(Sign) ……………………………………...........……………………………...……………. Authorized Director</v>
      </c>
      <c r="B71" s="370"/>
      <c r="C71" s="370"/>
      <c r="D71" s="370"/>
      <c r="E71" s="370"/>
      <c r="F71" s="370"/>
      <c r="G71" s="370"/>
      <c r="H71" s="370"/>
      <c r="I71" s="370"/>
      <c r="J71" s="370"/>
      <c r="K71" s="370"/>
      <c r="L71" s="370"/>
      <c r="M71" s="370"/>
      <c r="N71" s="90"/>
      <c r="O71" s="90"/>
      <c r="P71" s="90"/>
      <c r="Q71" s="90"/>
      <c r="R71" s="90"/>
    </row>
    <row r="72" spans="1:18" ht="25.5" customHeight="1">
      <c r="A72" s="108"/>
      <c r="B72" s="108"/>
      <c r="C72" s="108" t="str">
        <f>+C36</f>
        <v xml:space="preserve">                (                                                                                                                                )           </v>
      </c>
      <c r="D72" s="108"/>
      <c r="E72" s="108"/>
      <c r="F72" s="108"/>
      <c r="G72" s="108"/>
      <c r="H72" s="108"/>
      <c r="I72" s="108"/>
      <c r="J72" s="108"/>
      <c r="K72" s="51"/>
      <c r="L72" s="51"/>
      <c r="M72" s="51"/>
      <c r="N72" s="90"/>
      <c r="O72" s="90"/>
      <c r="P72" s="90"/>
      <c r="Q72" s="90"/>
      <c r="R72" s="90"/>
    </row>
    <row r="73" spans="1:18" ht="26.1" customHeight="1">
      <c r="A73" s="370" t="s">
        <v>960</v>
      </c>
      <c r="B73" s="370"/>
      <c r="C73" s="370"/>
      <c r="D73" s="370"/>
      <c r="E73" s="370"/>
      <c r="F73" s="370"/>
      <c r="G73" s="370"/>
      <c r="H73" s="370"/>
      <c r="I73" s="370"/>
      <c r="J73" s="370"/>
      <c r="K73" s="370"/>
      <c r="L73" s="370"/>
      <c r="M73" s="370"/>
      <c r="N73" s="90"/>
      <c r="O73" s="90"/>
      <c r="P73" s="90"/>
      <c r="Q73" s="90"/>
      <c r="R73" s="90"/>
    </row>
    <row r="74" spans="1:18" ht="26.1" customHeight="1">
      <c r="A74" s="108"/>
      <c r="G74" s="108"/>
      <c r="I74" s="108"/>
      <c r="K74" s="108"/>
      <c r="L74" s="108"/>
      <c r="M74" s="108"/>
      <c r="N74" s="90"/>
      <c r="O74" s="90"/>
      <c r="P74" s="90"/>
      <c r="Q74" s="90"/>
      <c r="R74" s="90"/>
    </row>
    <row r="75" spans="1:18" ht="26.1" customHeight="1">
      <c r="A75" s="108"/>
      <c r="C75" s="108"/>
      <c r="D75" s="88"/>
      <c r="G75" s="373" t="s">
        <v>38</v>
      </c>
      <c r="H75" s="373"/>
      <c r="I75" s="373"/>
      <c r="J75" s="373"/>
      <c r="K75" s="373"/>
      <c r="L75" s="373"/>
      <c r="M75" s="373"/>
      <c r="N75" s="90"/>
      <c r="O75" s="90"/>
      <c r="P75" s="90"/>
      <c r="Q75" s="90"/>
      <c r="R75" s="90"/>
    </row>
    <row r="76" spans="1:18" ht="26.1" customHeight="1">
      <c r="C76" s="51"/>
      <c r="D76" s="51"/>
      <c r="E76" s="51"/>
      <c r="F76" s="51"/>
      <c r="G76" s="378" t="s">
        <v>39</v>
      </c>
      <c r="H76" s="378"/>
      <c r="I76" s="378"/>
      <c r="J76" s="109"/>
      <c r="K76" s="378" t="s">
        <v>40</v>
      </c>
      <c r="L76" s="378"/>
      <c r="M76" s="378"/>
      <c r="N76" s="90"/>
      <c r="O76" s="90"/>
      <c r="P76" s="90"/>
      <c r="Q76" s="90"/>
      <c r="R76" s="90"/>
    </row>
    <row r="77" spans="1:18" ht="26.1" customHeight="1">
      <c r="C77" s="108"/>
      <c r="G77" s="110" t="str">
        <f>+G41</f>
        <v>June 30, 2022</v>
      </c>
      <c r="H77" s="109"/>
      <c r="I77" s="110" t="str">
        <f>+I41</f>
        <v>December 31, 2021</v>
      </c>
      <c r="J77" s="109"/>
      <c r="K77" s="110" t="str">
        <f>+G77</f>
        <v>June 30, 2022</v>
      </c>
      <c r="L77" s="109"/>
      <c r="M77" s="110" t="str">
        <f>+I77</f>
        <v>December 31, 2021</v>
      </c>
      <c r="N77" s="90"/>
      <c r="O77" s="90"/>
      <c r="P77" s="90"/>
      <c r="Q77" s="90"/>
      <c r="R77" s="90"/>
    </row>
    <row r="78" spans="1:18" ht="26.1" customHeight="1">
      <c r="A78" s="12" t="s">
        <v>582</v>
      </c>
      <c r="G78" s="24"/>
      <c r="I78" s="24"/>
      <c r="K78" s="24"/>
      <c r="M78" s="24"/>
      <c r="N78" s="90"/>
      <c r="O78" s="90"/>
      <c r="P78" s="90"/>
      <c r="Q78" s="90"/>
      <c r="R78" s="90"/>
    </row>
    <row r="79" spans="1:18" ht="26.1" customHeight="1">
      <c r="A79" s="108" t="s">
        <v>47</v>
      </c>
      <c r="B79" s="108"/>
      <c r="C79" s="108"/>
      <c r="G79" s="24">
        <v>0</v>
      </c>
      <c r="H79" s="24"/>
      <c r="I79" s="24">
        <v>0</v>
      </c>
      <c r="J79" s="24">
        <v>0</v>
      </c>
      <c r="K79" s="24">
        <v>236590100</v>
      </c>
      <c r="L79" s="24"/>
      <c r="M79" s="24">
        <v>223790100</v>
      </c>
      <c r="N79" s="90"/>
      <c r="O79" s="90"/>
      <c r="P79" s="90"/>
      <c r="Q79" s="90"/>
      <c r="R79" s="90"/>
    </row>
    <row r="80" spans="1:18" ht="26.1" customHeight="1">
      <c r="A80" s="108" t="s">
        <v>48</v>
      </c>
      <c r="B80" s="108"/>
      <c r="C80" s="108"/>
      <c r="G80" s="24">
        <v>0</v>
      </c>
      <c r="H80" s="24"/>
      <c r="I80" s="24">
        <v>0</v>
      </c>
      <c r="J80" s="24">
        <v>0</v>
      </c>
      <c r="K80" s="24">
        <v>0</v>
      </c>
      <c r="L80" s="24"/>
      <c r="M80" s="24">
        <v>2600000</v>
      </c>
      <c r="N80" s="90"/>
      <c r="O80" s="90"/>
      <c r="P80" s="90"/>
      <c r="Q80" s="90"/>
      <c r="R80" s="90"/>
    </row>
    <row r="81" spans="1:18" ht="26.1" customHeight="1">
      <c r="A81" s="108" t="s">
        <v>54</v>
      </c>
      <c r="B81" s="108"/>
      <c r="C81" s="108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</row>
    <row r="82" spans="1:18" ht="26.1" customHeight="1">
      <c r="A82" s="108" t="s">
        <v>55</v>
      </c>
      <c r="B82" s="108"/>
      <c r="C82" s="108"/>
      <c r="G82" s="24">
        <v>0</v>
      </c>
      <c r="H82" s="24"/>
      <c r="I82" s="24">
        <v>0</v>
      </c>
      <c r="J82" s="24"/>
      <c r="K82" s="24">
        <v>40703784.630000003</v>
      </c>
      <c r="L82" s="24"/>
      <c r="M82" s="24">
        <v>40703784.630000003</v>
      </c>
      <c r="N82" s="90"/>
      <c r="O82" s="90"/>
      <c r="P82" s="90"/>
      <c r="Q82" s="90"/>
      <c r="R82" s="90"/>
    </row>
    <row r="83" spans="1:18" ht="26.1" customHeight="1">
      <c r="A83" s="108" t="s">
        <v>57</v>
      </c>
      <c r="B83" s="108"/>
      <c r="C83" s="108"/>
      <c r="G83" s="24">
        <v>0</v>
      </c>
      <c r="H83" s="24"/>
      <c r="I83" s="24">
        <v>0</v>
      </c>
      <c r="J83" s="24"/>
      <c r="K83" s="24">
        <v>5000000</v>
      </c>
      <c r="L83" s="24"/>
      <c r="M83" s="24">
        <v>8900000</v>
      </c>
      <c r="N83" s="90"/>
      <c r="O83" s="90"/>
      <c r="P83" s="90"/>
      <c r="Q83" s="90"/>
      <c r="R83" s="90"/>
    </row>
    <row r="84" spans="1:18" ht="26.1" customHeight="1">
      <c r="A84" s="30" t="s">
        <v>56</v>
      </c>
      <c r="C84" s="108"/>
      <c r="G84" s="24">
        <v>1302361.08</v>
      </c>
      <c r="H84" s="24"/>
      <c r="I84" s="24">
        <v>1302361.08</v>
      </c>
      <c r="J84" s="24"/>
      <c r="K84" s="24">
        <v>1302361.08</v>
      </c>
      <c r="L84" s="24"/>
      <c r="M84" s="24">
        <v>1302361.08</v>
      </c>
      <c r="N84" s="90"/>
      <c r="O84" s="90"/>
      <c r="P84" s="90"/>
      <c r="Q84" s="90"/>
      <c r="R84" s="90"/>
    </row>
    <row r="85" spans="1:18" ht="26.1" customHeight="1">
      <c r="A85" s="30" t="s">
        <v>53</v>
      </c>
      <c r="G85" s="24">
        <v>256000000</v>
      </c>
      <c r="H85" s="24"/>
      <c r="I85" s="24">
        <v>141000000</v>
      </c>
      <c r="J85" s="24"/>
      <c r="K85" s="24">
        <v>0</v>
      </c>
      <c r="L85" s="32"/>
      <c r="M85" s="24">
        <v>0</v>
      </c>
      <c r="N85" s="90"/>
      <c r="O85" s="90"/>
      <c r="P85" s="90"/>
      <c r="Q85" s="90"/>
      <c r="R85" s="90"/>
    </row>
    <row r="86" spans="1:18" ht="26.1" customHeight="1">
      <c r="A86" s="108" t="s">
        <v>64</v>
      </c>
      <c r="B86" s="108"/>
      <c r="C86" s="108"/>
      <c r="D86" s="88"/>
      <c r="G86" s="112">
        <v>10000000</v>
      </c>
      <c r="H86" s="32"/>
      <c r="I86" s="112">
        <v>0</v>
      </c>
      <c r="J86" s="24"/>
      <c r="K86" s="112">
        <v>0</v>
      </c>
      <c r="L86" s="32"/>
      <c r="M86" s="112">
        <v>0</v>
      </c>
      <c r="N86" s="90"/>
      <c r="O86" s="90"/>
      <c r="P86" s="90"/>
      <c r="Q86" s="90"/>
      <c r="R86" s="90"/>
    </row>
    <row r="87" spans="1:18" ht="26.1" customHeight="1">
      <c r="A87" s="108" t="s">
        <v>45</v>
      </c>
      <c r="C87" s="30" t="s">
        <v>302</v>
      </c>
      <c r="G87" s="24">
        <f>SUM(G79:G86)</f>
        <v>267302361.08000001</v>
      </c>
      <c r="H87" s="24"/>
      <c r="I87" s="24">
        <f>SUM(I79:I86)</f>
        <v>142302361.08000001</v>
      </c>
      <c r="J87" s="25"/>
      <c r="K87" s="24">
        <f>SUM(K79:K86)</f>
        <v>283596245.70999998</v>
      </c>
      <c r="L87" s="25"/>
      <c r="M87" s="24">
        <f>SUM(M79:M86)</f>
        <v>277296245.70999998</v>
      </c>
      <c r="N87" s="90"/>
      <c r="O87" s="90"/>
      <c r="P87" s="90"/>
      <c r="Q87" s="90"/>
      <c r="R87" s="90"/>
    </row>
    <row r="88" spans="1:18" customFormat="1" ht="26.1" customHeight="1">
      <c r="A88" s="51" t="s">
        <v>475</v>
      </c>
      <c r="B88" s="26"/>
      <c r="C88" s="108"/>
      <c r="D88" s="26"/>
      <c r="E88" s="26"/>
      <c r="F88" s="26"/>
      <c r="G88" s="156">
        <v>-1302361.08</v>
      </c>
      <c r="H88" s="62"/>
      <c r="I88" s="156">
        <v>-1302361.08</v>
      </c>
      <c r="J88" s="23"/>
      <c r="K88" s="156">
        <v>-42006145.710000001</v>
      </c>
      <c r="L88" s="23"/>
      <c r="M88" s="157">
        <v>-42006145.710000001</v>
      </c>
    </row>
    <row r="89" spans="1:18" ht="26.1" customHeight="1" thickBot="1">
      <c r="A89" s="108" t="s">
        <v>46</v>
      </c>
      <c r="C89" s="108"/>
      <c r="G89" s="35">
        <f>SUM(G87:G88)</f>
        <v>266000000</v>
      </c>
      <c r="H89" s="62"/>
      <c r="I89" s="35">
        <f>SUM(I87:I88)</f>
        <v>141000000</v>
      </c>
      <c r="J89" s="24"/>
      <c r="K89" s="35">
        <f>SUM(K87:K88)</f>
        <v>241590099.99999997</v>
      </c>
      <c r="L89" s="24"/>
      <c r="M89" s="35">
        <f>SUM(M87:M88)</f>
        <v>235290099.99999997</v>
      </c>
      <c r="N89" s="90"/>
      <c r="O89" s="90"/>
      <c r="P89" s="90"/>
      <c r="Q89" s="90"/>
      <c r="R89" s="90"/>
    </row>
    <row r="90" spans="1:18" ht="26.1" customHeight="1" thickTop="1">
      <c r="A90" s="108"/>
      <c r="C90" s="108"/>
      <c r="G90" s="29"/>
      <c r="H90" s="62"/>
      <c r="I90" s="29"/>
      <c r="J90" s="24"/>
      <c r="K90" s="29"/>
      <c r="L90" s="24"/>
      <c r="M90" s="29"/>
      <c r="N90" s="90"/>
      <c r="O90" s="90"/>
      <c r="P90" s="90"/>
      <c r="Q90" s="90"/>
      <c r="R90" s="90"/>
    </row>
    <row r="91" spans="1:18" ht="26.1" customHeight="1">
      <c r="A91" s="108" t="s">
        <v>1230</v>
      </c>
      <c r="N91" s="90"/>
      <c r="O91" s="90"/>
      <c r="P91" s="90"/>
      <c r="Q91" s="90"/>
      <c r="R91" s="90"/>
    </row>
    <row r="92" spans="1:18" ht="26.1" customHeight="1">
      <c r="A92" s="108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</row>
    <row r="93" spans="1:18" ht="26.1" customHeight="1">
      <c r="A93" s="108"/>
      <c r="G93" s="373" t="s">
        <v>38</v>
      </c>
      <c r="H93" s="373"/>
      <c r="I93" s="373"/>
      <c r="J93" s="373"/>
      <c r="K93" s="373"/>
      <c r="L93" s="373"/>
      <c r="M93" s="373"/>
      <c r="N93" s="90"/>
      <c r="O93" s="90"/>
      <c r="P93" s="90"/>
      <c r="Q93" s="90"/>
      <c r="R93" s="90"/>
    </row>
    <row r="94" spans="1:18" ht="26.1" customHeight="1">
      <c r="A94" s="108"/>
      <c r="E94" s="108"/>
      <c r="F94" s="108"/>
      <c r="G94" s="109" t="s">
        <v>59</v>
      </c>
      <c r="H94" s="109"/>
      <c r="I94" s="378" t="s">
        <v>60</v>
      </c>
      <c r="J94" s="378"/>
      <c r="K94" s="378"/>
      <c r="L94" s="109"/>
      <c r="M94" s="109" t="s">
        <v>59</v>
      </c>
      <c r="N94" s="90"/>
      <c r="O94" s="90"/>
      <c r="P94" s="90"/>
      <c r="Q94" s="90"/>
      <c r="R94" s="90"/>
    </row>
    <row r="95" spans="1:18" ht="26.1" customHeight="1">
      <c r="A95" s="108"/>
      <c r="G95" s="111" t="str">
        <f>+I41</f>
        <v>December 31, 2021</v>
      </c>
      <c r="H95" s="109"/>
      <c r="I95" s="111" t="s">
        <v>61</v>
      </c>
      <c r="J95" s="109"/>
      <c r="K95" s="111" t="s">
        <v>62</v>
      </c>
      <c r="L95" s="109"/>
      <c r="M95" s="111" t="str">
        <f>+G41</f>
        <v>June 30, 2022</v>
      </c>
      <c r="N95" s="90"/>
      <c r="O95" s="90"/>
      <c r="P95" s="90"/>
      <c r="Q95" s="90"/>
      <c r="R95" s="90"/>
    </row>
    <row r="96" spans="1:18" ht="26.1" customHeight="1">
      <c r="A96" s="108" t="s">
        <v>240</v>
      </c>
      <c r="B96" s="39"/>
      <c r="C96" s="39"/>
      <c r="D96" s="39"/>
      <c r="E96" s="39"/>
      <c r="F96" s="39"/>
      <c r="G96" s="39"/>
      <c r="N96" s="90"/>
      <c r="O96" s="90"/>
      <c r="P96" s="90"/>
      <c r="Q96" s="90"/>
      <c r="R96" s="90"/>
    </row>
    <row r="97" spans="1:18" ht="26.1" customHeight="1">
      <c r="A97" s="26" t="s">
        <v>56</v>
      </c>
      <c r="B97" s="39"/>
      <c r="C97" s="39"/>
      <c r="D97" s="39"/>
      <c r="E97" s="39"/>
      <c r="G97" s="24">
        <v>1302361.08</v>
      </c>
      <c r="H97" s="158"/>
      <c r="I97" s="222">
        <v>0</v>
      </c>
      <c r="J97" s="222"/>
      <c r="K97" s="222">
        <v>0</v>
      </c>
      <c r="L97" s="28"/>
      <c r="M97" s="222">
        <f>SUM(G97:K97)</f>
        <v>1302361.08</v>
      </c>
      <c r="N97" s="90"/>
      <c r="O97" s="90"/>
      <c r="P97" s="90"/>
      <c r="Q97" s="90"/>
      <c r="R97" s="90"/>
    </row>
    <row r="98" spans="1:18" ht="26.1" customHeight="1">
      <c r="A98" s="30" t="s">
        <v>53</v>
      </c>
      <c r="B98" s="39"/>
      <c r="C98" s="39"/>
      <c r="D98" s="39"/>
      <c r="E98" s="39"/>
      <c r="G98" s="24">
        <v>141000000</v>
      </c>
      <c r="H98" s="158"/>
      <c r="I98" s="222">
        <v>120000000</v>
      </c>
      <c r="J98" s="222"/>
      <c r="K98" s="28">
        <v>-5000000</v>
      </c>
      <c r="L98" s="28"/>
      <c r="M98" s="222">
        <f>+G98+I98+K98</f>
        <v>256000000</v>
      </c>
      <c r="N98" s="90"/>
      <c r="O98" s="90"/>
      <c r="P98" s="90"/>
      <c r="Q98" s="90"/>
      <c r="R98" s="90"/>
    </row>
    <row r="99" spans="1:18" ht="26.1" customHeight="1">
      <c r="A99" s="356" t="s">
        <v>64</v>
      </c>
      <c r="B99" s="39"/>
      <c r="C99" s="39"/>
      <c r="D99" s="39"/>
      <c r="E99" s="39"/>
      <c r="G99" s="224">
        <v>0</v>
      </c>
      <c r="H99" s="158"/>
      <c r="I99" s="224">
        <v>10000000</v>
      </c>
      <c r="J99" s="222"/>
      <c r="K99" s="224">
        <v>0</v>
      </c>
      <c r="L99" s="28"/>
      <c r="M99" s="224">
        <f>+G99+I99+K99</f>
        <v>10000000</v>
      </c>
      <c r="N99" s="90"/>
      <c r="O99" s="90"/>
      <c r="P99" s="90"/>
      <c r="Q99" s="90"/>
      <c r="R99" s="90"/>
    </row>
    <row r="100" spans="1:18" ht="26.1" customHeight="1">
      <c r="A100" s="108" t="s">
        <v>45</v>
      </c>
      <c r="B100" s="39"/>
      <c r="C100" s="39"/>
      <c r="D100" s="39"/>
      <c r="E100" s="39"/>
      <c r="G100" s="24">
        <f>SUM(G97:G99)</f>
        <v>142302361.08000001</v>
      </c>
      <c r="H100" s="24"/>
      <c r="I100" s="24">
        <f>SUM(I97:I99)</f>
        <v>130000000</v>
      </c>
      <c r="J100" s="24"/>
      <c r="K100" s="28">
        <f>SUM(K97:K99)</f>
        <v>-5000000</v>
      </c>
      <c r="L100" s="24"/>
      <c r="M100" s="24">
        <f>SUM(M97:M99)</f>
        <v>267302361.08000001</v>
      </c>
      <c r="N100" s="90"/>
      <c r="O100" s="90"/>
      <c r="P100" s="90"/>
      <c r="Q100" s="90"/>
      <c r="R100" s="90"/>
    </row>
    <row r="101" spans="1:18" ht="26.1" customHeight="1">
      <c r="A101" s="51" t="s">
        <v>475</v>
      </c>
      <c r="C101" s="108"/>
      <c r="D101" s="39"/>
      <c r="E101" s="39"/>
      <c r="G101" s="28">
        <v>-1302361.08</v>
      </c>
      <c r="H101" s="29"/>
      <c r="I101" s="222">
        <v>0</v>
      </c>
      <c r="J101" s="222"/>
      <c r="K101" s="222">
        <v>0</v>
      </c>
      <c r="L101" s="28"/>
      <c r="M101" s="223">
        <f>SUM(G101:K101)</f>
        <v>-1302361.08</v>
      </c>
      <c r="N101" s="90"/>
      <c r="O101" s="90"/>
      <c r="P101" s="90"/>
      <c r="Q101" s="90"/>
      <c r="R101" s="90"/>
    </row>
    <row r="102" spans="1:18" ht="26.1" customHeight="1" thickBot="1">
      <c r="A102" s="108" t="s">
        <v>46</v>
      </c>
      <c r="B102" s="39"/>
      <c r="C102" s="39"/>
      <c r="D102" s="39"/>
      <c r="E102" s="39"/>
      <c r="G102" s="34">
        <f>SUM(G100:G101)</f>
        <v>141000000</v>
      </c>
      <c r="H102" s="24"/>
      <c r="I102" s="35">
        <f>SUM(I100:I101)</f>
        <v>130000000</v>
      </c>
      <c r="J102" s="24"/>
      <c r="K102" s="34">
        <f>SUM(K100:K101)</f>
        <v>-5000000</v>
      </c>
      <c r="L102" s="24"/>
      <c r="M102" s="34">
        <f>SUM(M100:M101)</f>
        <v>266000000</v>
      </c>
      <c r="N102" s="90"/>
      <c r="O102" s="90"/>
      <c r="P102" s="90"/>
      <c r="Q102" s="90"/>
      <c r="R102" s="90"/>
    </row>
    <row r="103" spans="1:18" ht="26.1" customHeight="1" thickTop="1">
      <c r="A103" s="108"/>
      <c r="B103" s="39"/>
      <c r="C103" s="39"/>
      <c r="D103" s="39"/>
      <c r="E103" s="39"/>
      <c r="G103" s="28"/>
      <c r="H103" s="24"/>
      <c r="I103" s="29"/>
      <c r="J103" s="24"/>
      <c r="K103" s="40"/>
      <c r="L103" s="24"/>
      <c r="M103" s="28"/>
      <c r="N103" s="90"/>
      <c r="O103" s="90"/>
      <c r="P103" s="90"/>
      <c r="Q103" s="90"/>
      <c r="R103" s="90"/>
    </row>
    <row r="104" spans="1:18" ht="26.1" customHeight="1">
      <c r="A104" s="108"/>
      <c r="G104" s="108"/>
      <c r="H104" s="62"/>
      <c r="I104" s="108"/>
      <c r="J104" s="23"/>
      <c r="K104" s="108"/>
      <c r="L104" s="23"/>
      <c r="M104" s="108"/>
      <c r="O104" s="90"/>
      <c r="P104" s="90"/>
      <c r="Q104" s="90"/>
      <c r="R104" s="90"/>
    </row>
    <row r="105" spans="1:18" ht="26.1" customHeight="1">
      <c r="A105" s="370" t="str">
        <f>+A71</f>
        <v>(Sign) ……………………………………...........……………………………...……………. Authorized Director</v>
      </c>
      <c r="B105" s="370"/>
      <c r="C105" s="370"/>
      <c r="D105" s="370"/>
      <c r="E105" s="370"/>
      <c r="F105" s="370"/>
      <c r="G105" s="370"/>
      <c r="H105" s="370"/>
      <c r="I105" s="370"/>
      <c r="J105" s="370"/>
      <c r="K105" s="370"/>
      <c r="L105" s="370"/>
      <c r="M105" s="370"/>
      <c r="N105" s="104"/>
      <c r="O105" s="90"/>
      <c r="P105" s="90"/>
      <c r="Q105" s="90"/>
      <c r="R105" s="90"/>
    </row>
    <row r="106" spans="1:18" ht="26.1" customHeight="1">
      <c r="A106" s="108"/>
      <c r="B106" s="108"/>
      <c r="C106" s="108" t="str">
        <f>+C72</f>
        <v xml:space="preserve">                (                                                                                                                                )           </v>
      </c>
      <c r="D106" s="108"/>
      <c r="E106" s="108"/>
      <c r="F106" s="108"/>
      <c r="G106" s="108"/>
      <c r="H106" s="108"/>
      <c r="I106" s="108"/>
      <c r="J106" s="108"/>
      <c r="K106" s="51"/>
      <c r="L106" s="51"/>
      <c r="M106" s="51"/>
      <c r="N106" s="104"/>
      <c r="O106" s="90"/>
      <c r="P106" s="90"/>
      <c r="Q106" s="90"/>
      <c r="R106" s="90"/>
    </row>
    <row r="107" spans="1:18" ht="24" customHeight="1">
      <c r="A107" s="374" t="s">
        <v>526</v>
      </c>
      <c r="B107" s="370"/>
      <c r="C107" s="370"/>
      <c r="D107" s="370"/>
      <c r="E107" s="370"/>
      <c r="F107" s="370"/>
      <c r="G107" s="370"/>
      <c r="H107" s="370"/>
      <c r="I107" s="370"/>
      <c r="J107" s="370"/>
      <c r="K107" s="370"/>
      <c r="L107" s="370"/>
      <c r="M107" s="370"/>
      <c r="N107" s="104"/>
      <c r="O107" s="90"/>
      <c r="P107" s="90"/>
      <c r="Q107" s="90"/>
      <c r="R107" s="90"/>
    </row>
    <row r="108" spans="1:18" ht="24" customHeight="1">
      <c r="A108" s="209"/>
      <c r="B108" s="109"/>
      <c r="C108" s="109"/>
      <c r="D108" s="109"/>
      <c r="E108" s="109"/>
      <c r="F108" s="109"/>
      <c r="G108" s="109"/>
      <c r="H108" s="109"/>
      <c r="I108" s="109"/>
      <c r="J108" s="109"/>
      <c r="K108" s="109"/>
      <c r="L108" s="109"/>
      <c r="M108" s="109"/>
      <c r="N108" s="104"/>
      <c r="O108" s="90"/>
      <c r="P108" s="90"/>
      <c r="Q108" s="90"/>
      <c r="R108" s="90"/>
    </row>
    <row r="109" spans="1:18" ht="24" customHeight="1">
      <c r="A109" s="90"/>
      <c r="B109" s="90"/>
      <c r="C109" s="90"/>
      <c r="D109" s="90"/>
      <c r="E109" s="108"/>
      <c r="G109" s="373" t="s">
        <v>38</v>
      </c>
      <c r="H109" s="373"/>
      <c r="I109" s="373"/>
      <c r="J109" s="373"/>
      <c r="K109" s="373"/>
      <c r="L109" s="373"/>
      <c r="M109" s="373"/>
      <c r="O109" s="90"/>
      <c r="P109" s="90"/>
      <c r="Q109" s="90"/>
      <c r="R109" s="90"/>
    </row>
    <row r="110" spans="1:18" ht="24" customHeight="1">
      <c r="A110" s="90"/>
      <c r="B110" s="90"/>
      <c r="C110" s="90"/>
      <c r="D110" s="90"/>
      <c r="E110" s="108"/>
      <c r="G110" s="109" t="s">
        <v>59</v>
      </c>
      <c r="H110" s="109"/>
      <c r="I110" s="378" t="s">
        <v>60</v>
      </c>
      <c r="J110" s="378"/>
      <c r="K110" s="378"/>
      <c r="L110" s="109"/>
      <c r="M110" s="109" t="s">
        <v>59</v>
      </c>
      <c r="O110" s="90"/>
      <c r="P110" s="90"/>
      <c r="Q110" s="90"/>
      <c r="R110" s="90"/>
    </row>
    <row r="111" spans="1:18" ht="24" customHeight="1">
      <c r="A111" s="90"/>
      <c r="B111" s="90"/>
      <c r="C111" s="90"/>
      <c r="D111" s="90"/>
      <c r="E111" s="108"/>
      <c r="G111" s="111" t="str">
        <f>+G95</f>
        <v>December 31, 2021</v>
      </c>
      <c r="H111" s="109"/>
      <c r="I111" s="111" t="s">
        <v>61</v>
      </c>
      <c r="J111" s="109"/>
      <c r="K111" s="111" t="s">
        <v>62</v>
      </c>
      <c r="L111" s="109"/>
      <c r="M111" s="111" t="str">
        <f>+M95</f>
        <v>June 30, 2022</v>
      </c>
      <c r="O111" s="90"/>
      <c r="P111" s="90"/>
      <c r="Q111" s="90"/>
      <c r="R111" s="90"/>
    </row>
    <row r="112" spans="1:18" ht="24" customHeight="1">
      <c r="A112" s="108" t="s">
        <v>241</v>
      </c>
      <c r="B112" s="39"/>
      <c r="C112" s="39"/>
      <c r="D112" s="39"/>
      <c r="E112" s="39"/>
      <c r="G112" s="39"/>
      <c r="K112" s="39"/>
      <c r="N112" s="90"/>
      <c r="O112" s="90"/>
      <c r="P112" s="90"/>
      <c r="Q112" s="90"/>
      <c r="R112" s="90"/>
    </row>
    <row r="113" spans="1:18" ht="24" customHeight="1">
      <c r="A113" s="108" t="s">
        <v>47</v>
      </c>
      <c r="B113" s="39"/>
      <c r="C113" s="39"/>
      <c r="D113" s="39"/>
      <c r="E113" s="39"/>
      <c r="G113" s="24">
        <v>223790100</v>
      </c>
      <c r="H113" s="24"/>
      <c r="I113" s="222">
        <v>25600000</v>
      </c>
      <c r="J113" s="222"/>
      <c r="K113" s="28">
        <v>-12800000</v>
      </c>
      <c r="L113" s="24"/>
      <c r="M113" s="24">
        <f>SUM(G113:K113)</f>
        <v>236590100</v>
      </c>
      <c r="N113" s="90"/>
      <c r="O113" s="90"/>
      <c r="P113" s="90"/>
      <c r="Q113" s="90"/>
      <c r="R113" s="90"/>
    </row>
    <row r="114" spans="1:18" ht="24" customHeight="1">
      <c r="A114" s="108" t="s">
        <v>48</v>
      </c>
      <c r="B114" s="39"/>
      <c r="C114" s="39"/>
      <c r="D114" s="39"/>
      <c r="E114" s="39"/>
      <c r="G114" s="222">
        <v>2600000</v>
      </c>
      <c r="H114" s="158"/>
      <c r="I114" s="222">
        <v>0</v>
      </c>
      <c r="J114" s="222"/>
      <c r="K114" s="28">
        <v>-2600000</v>
      </c>
      <c r="L114" s="28"/>
      <c r="M114" s="24">
        <f>SUM(G114:K114)</f>
        <v>0</v>
      </c>
      <c r="N114" s="90"/>
      <c r="O114" s="90"/>
      <c r="P114" s="90"/>
      <c r="Q114" s="90"/>
      <c r="R114" s="90"/>
    </row>
    <row r="115" spans="1:18" ht="24" customHeight="1">
      <c r="A115" s="26" t="s">
        <v>54</v>
      </c>
      <c r="B115" s="39"/>
      <c r="C115" s="39"/>
      <c r="D115" s="39"/>
      <c r="E115" s="39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</row>
    <row r="116" spans="1:18" ht="24" customHeight="1">
      <c r="A116" s="108" t="s">
        <v>55</v>
      </c>
      <c r="B116" s="39"/>
      <c r="C116" s="39"/>
      <c r="D116" s="39"/>
      <c r="E116" s="39"/>
      <c r="G116" s="29">
        <v>40703784.630000003</v>
      </c>
      <c r="H116" s="24"/>
      <c r="I116" s="222">
        <v>0</v>
      </c>
      <c r="J116" s="222"/>
      <c r="K116" s="222">
        <v>0</v>
      </c>
      <c r="L116" s="24"/>
      <c r="M116" s="24">
        <f>SUM(G116:K116)</f>
        <v>40703784.630000003</v>
      </c>
      <c r="N116" s="90"/>
      <c r="O116" s="90"/>
      <c r="P116" s="90"/>
      <c r="Q116" s="90"/>
      <c r="R116" s="90"/>
    </row>
    <row r="117" spans="1:18" ht="24" customHeight="1">
      <c r="A117" s="26" t="s">
        <v>57</v>
      </c>
      <c r="B117" s="39"/>
      <c r="C117" s="39"/>
      <c r="D117" s="39"/>
      <c r="E117" s="39"/>
      <c r="G117" s="222">
        <v>8900000</v>
      </c>
      <c r="H117" s="158"/>
      <c r="I117" s="222">
        <v>19700000</v>
      </c>
      <c r="J117" s="222"/>
      <c r="K117" s="28">
        <v>-23600000</v>
      </c>
      <c r="L117" s="24"/>
      <c r="M117" s="24">
        <f t="shared" ref="M117:M118" si="0">SUM(G117:K117)</f>
        <v>5000000</v>
      </c>
      <c r="N117" s="90"/>
      <c r="O117" s="90"/>
      <c r="P117" s="90"/>
      <c r="Q117" s="90"/>
      <c r="R117" s="90"/>
    </row>
    <row r="118" spans="1:18" ht="24" customHeight="1">
      <c r="A118" s="26" t="s">
        <v>56</v>
      </c>
      <c r="B118" s="39"/>
      <c r="C118" s="39"/>
      <c r="D118" s="39"/>
      <c r="E118" s="39"/>
      <c r="G118" s="112">
        <v>1302361.08</v>
      </c>
      <c r="H118" s="24"/>
      <c r="I118" s="224">
        <v>0</v>
      </c>
      <c r="J118" s="30"/>
      <c r="K118" s="224">
        <v>0</v>
      </c>
      <c r="L118" s="24"/>
      <c r="M118" s="112">
        <f t="shared" si="0"/>
        <v>1302361.08</v>
      </c>
      <c r="N118" s="90"/>
      <c r="O118" s="90"/>
      <c r="P118" s="90"/>
      <c r="Q118" s="90"/>
      <c r="R118" s="90"/>
    </row>
    <row r="119" spans="1:18" ht="24" customHeight="1">
      <c r="A119" s="108" t="s">
        <v>45</v>
      </c>
      <c r="B119" s="39"/>
      <c r="C119" s="39"/>
      <c r="D119" s="39"/>
      <c r="E119" s="39"/>
      <c r="G119" s="24">
        <f>SUM(G113:G118)</f>
        <v>277296245.70999998</v>
      </c>
      <c r="H119" s="24"/>
      <c r="I119" s="24">
        <f>SUM(I113:I118)</f>
        <v>45300000</v>
      </c>
      <c r="J119" s="24"/>
      <c r="K119" s="28">
        <f>SUM(K113:K118)</f>
        <v>-39000000</v>
      </c>
      <c r="L119" s="24"/>
      <c r="M119" s="24">
        <f>SUM(M113:M118)</f>
        <v>283596245.70999998</v>
      </c>
      <c r="N119" s="90"/>
      <c r="O119" s="90"/>
      <c r="P119" s="90"/>
      <c r="Q119" s="90"/>
      <c r="R119" s="90"/>
    </row>
    <row r="120" spans="1:18" ht="24" customHeight="1">
      <c r="A120" s="51" t="s">
        <v>475</v>
      </c>
      <c r="C120" s="39"/>
      <c r="D120" s="39"/>
      <c r="E120" s="39"/>
      <c r="G120" s="170">
        <v>-42006145.710000001</v>
      </c>
      <c r="H120" s="198"/>
      <c r="I120" s="222">
        <v>0</v>
      </c>
      <c r="J120" s="222"/>
      <c r="K120" s="222">
        <v>0</v>
      </c>
      <c r="L120" s="29"/>
      <c r="M120" s="170">
        <f>SUM(G120:K120)</f>
        <v>-42006145.710000001</v>
      </c>
      <c r="N120" s="90"/>
      <c r="O120" s="90"/>
      <c r="P120" s="90"/>
      <c r="Q120" s="90"/>
      <c r="R120" s="90"/>
    </row>
    <row r="121" spans="1:18" ht="24" customHeight="1" thickBot="1">
      <c r="A121" s="108" t="s">
        <v>46</v>
      </c>
      <c r="B121" s="39"/>
      <c r="C121" s="39"/>
      <c r="D121" s="39"/>
      <c r="E121" s="39"/>
      <c r="G121" s="34">
        <f>SUM(G119:G120)</f>
        <v>235290099.99999997</v>
      </c>
      <c r="H121" s="24"/>
      <c r="I121" s="35">
        <f>SUM(I119:I120)</f>
        <v>45300000</v>
      </c>
      <c r="J121" s="24"/>
      <c r="K121" s="34">
        <f>SUM(K119:K120)</f>
        <v>-39000000</v>
      </c>
      <c r="L121" s="24"/>
      <c r="M121" s="34">
        <f>SUM(M119:M120)</f>
        <v>241590099.99999997</v>
      </c>
      <c r="N121" s="90"/>
      <c r="O121" s="90"/>
      <c r="P121" s="90"/>
      <c r="Q121" s="90"/>
      <c r="R121" s="90"/>
    </row>
    <row r="122" spans="1:18" ht="24" customHeight="1" thickTop="1">
      <c r="A122" s="108"/>
      <c r="B122" s="39"/>
      <c r="C122" s="39"/>
      <c r="D122" s="39"/>
      <c r="E122" s="39"/>
      <c r="G122" s="28"/>
      <c r="H122" s="24"/>
      <c r="I122" s="29"/>
      <c r="J122" s="24"/>
      <c r="K122" s="29"/>
      <c r="L122" s="24"/>
      <c r="M122" s="28"/>
      <c r="N122" s="90"/>
      <c r="O122" s="90"/>
      <c r="P122" s="90"/>
      <c r="Q122" s="90"/>
      <c r="R122" s="90"/>
    </row>
    <row r="123" spans="1:18" ht="24" customHeight="1">
      <c r="A123" s="108"/>
      <c r="G123" s="373" t="s">
        <v>38</v>
      </c>
      <c r="H123" s="373"/>
      <c r="I123" s="373"/>
      <c r="J123" s="373"/>
      <c r="K123" s="373"/>
      <c r="L123" s="373"/>
      <c r="M123" s="373"/>
      <c r="N123" s="90"/>
      <c r="O123" s="90"/>
      <c r="P123" s="90"/>
      <c r="Q123" s="90"/>
      <c r="R123" s="90"/>
    </row>
    <row r="124" spans="1:18" ht="24" customHeight="1">
      <c r="A124" s="108"/>
      <c r="G124" s="378" t="s">
        <v>39</v>
      </c>
      <c r="H124" s="378"/>
      <c r="I124" s="378"/>
      <c r="J124" s="109"/>
      <c r="K124" s="378" t="s">
        <v>40</v>
      </c>
      <c r="L124" s="378"/>
      <c r="M124" s="378"/>
      <c r="N124" s="90"/>
      <c r="O124" s="90"/>
      <c r="P124" s="90"/>
      <c r="Q124" s="90"/>
      <c r="R124" s="90"/>
    </row>
    <row r="125" spans="1:18" ht="24" customHeight="1">
      <c r="A125" s="108"/>
      <c r="G125" s="110" t="str">
        <f>+G41</f>
        <v>June 30, 2022</v>
      </c>
      <c r="H125" s="109"/>
      <c r="I125" s="110" t="str">
        <f>+I41</f>
        <v>December 31, 2021</v>
      </c>
      <c r="J125" s="109"/>
      <c r="K125" s="110" t="str">
        <f>+G125</f>
        <v>June 30, 2022</v>
      </c>
      <c r="L125" s="109"/>
      <c r="M125" s="110" t="str">
        <f>+I125</f>
        <v>December 31, 2021</v>
      </c>
      <c r="N125" s="90"/>
      <c r="O125" s="90"/>
      <c r="P125" s="90"/>
      <c r="Q125" s="90"/>
      <c r="R125" s="90"/>
    </row>
    <row r="126" spans="1:18" ht="24" customHeight="1">
      <c r="A126" s="12" t="s">
        <v>337</v>
      </c>
      <c r="G126" s="33"/>
      <c r="I126" s="108"/>
      <c r="J126" s="33"/>
      <c r="K126" s="33"/>
      <c r="L126" s="33"/>
      <c r="M126" s="33"/>
      <c r="N126" s="104"/>
      <c r="O126" s="90"/>
      <c r="P126" s="90"/>
      <c r="Q126" s="90"/>
      <c r="R126" s="90"/>
    </row>
    <row r="127" spans="1:18" ht="24" customHeight="1">
      <c r="A127" s="108" t="s">
        <v>64</v>
      </c>
      <c r="G127" s="24">
        <v>37000000</v>
      </c>
      <c r="H127" s="25"/>
      <c r="I127" s="24">
        <v>37000000</v>
      </c>
      <c r="J127" s="25"/>
      <c r="K127" s="24">
        <v>0</v>
      </c>
      <c r="L127" s="25"/>
      <c r="M127" s="24">
        <v>0</v>
      </c>
      <c r="N127" s="104"/>
      <c r="O127" s="90"/>
      <c r="P127" s="90"/>
      <c r="Q127" s="90"/>
      <c r="R127" s="90"/>
    </row>
    <row r="128" spans="1:18" ht="24" customHeight="1">
      <c r="A128" s="108" t="s">
        <v>309</v>
      </c>
      <c r="G128" s="132">
        <v>10415070</v>
      </c>
      <c r="H128" s="25"/>
      <c r="I128" s="132">
        <v>16243380</v>
      </c>
      <c r="J128" s="25"/>
      <c r="K128" s="132">
        <v>0</v>
      </c>
      <c r="L128" s="25"/>
      <c r="M128" s="132">
        <v>0</v>
      </c>
      <c r="O128" s="90"/>
      <c r="P128" s="90"/>
      <c r="Q128" s="90"/>
      <c r="R128" s="90"/>
    </row>
    <row r="129" spans="1:18" ht="24" customHeight="1" thickBot="1">
      <c r="A129" s="108" t="s">
        <v>45</v>
      </c>
      <c r="G129" s="72">
        <f>SUM(G127:G128)</f>
        <v>47415070</v>
      </c>
      <c r="H129" s="62"/>
      <c r="I129" s="72">
        <f>SUM(I127:I128)</f>
        <v>53243380</v>
      </c>
      <c r="J129" s="23"/>
      <c r="K129" s="72">
        <f>SUM(K127:K128)</f>
        <v>0</v>
      </c>
      <c r="L129" s="23"/>
      <c r="M129" s="72">
        <f>SUM(M127:M128)</f>
        <v>0</v>
      </c>
      <c r="O129" s="90"/>
      <c r="P129" s="90"/>
      <c r="Q129" s="90"/>
      <c r="R129" s="90"/>
    </row>
    <row r="130" spans="1:18" ht="24" customHeight="1" thickTop="1">
      <c r="A130" s="108"/>
      <c r="G130" s="132"/>
      <c r="H130" s="62"/>
      <c r="I130" s="132"/>
      <c r="J130" s="23"/>
      <c r="K130" s="132"/>
      <c r="L130" s="23"/>
      <c r="M130" s="132"/>
      <c r="O130" s="90"/>
      <c r="P130" s="90"/>
      <c r="Q130" s="90"/>
      <c r="R130" s="90"/>
    </row>
    <row r="131" spans="1:18" ht="24" customHeight="1">
      <c r="A131" s="105" t="s">
        <v>1577</v>
      </c>
      <c r="B131" s="108"/>
      <c r="C131" s="108"/>
      <c r="D131" s="108"/>
      <c r="G131" s="132"/>
      <c r="H131" s="62"/>
      <c r="I131" s="132"/>
      <c r="J131" s="23"/>
      <c r="K131" s="132"/>
      <c r="L131" s="23"/>
      <c r="M131" s="132"/>
      <c r="O131" s="90"/>
      <c r="P131" s="90"/>
      <c r="Q131" s="90"/>
      <c r="R131" s="90"/>
    </row>
    <row r="132" spans="1:18" ht="24" customHeight="1">
      <c r="A132" s="108" t="s">
        <v>1188</v>
      </c>
      <c r="B132" s="108"/>
      <c r="C132" s="108"/>
      <c r="D132" s="108"/>
      <c r="G132" s="132"/>
      <c r="H132" s="62"/>
      <c r="I132" s="132"/>
      <c r="J132" s="23"/>
      <c r="K132" s="132"/>
      <c r="L132" s="23"/>
      <c r="M132" s="132"/>
      <c r="O132" s="90"/>
      <c r="P132" s="90"/>
      <c r="Q132" s="90"/>
      <c r="R132" s="90"/>
    </row>
    <row r="133" spans="1:18" ht="24" customHeight="1">
      <c r="A133" s="108" t="s">
        <v>1165</v>
      </c>
      <c r="B133" s="108"/>
      <c r="C133" s="108"/>
      <c r="D133" s="108"/>
      <c r="G133" s="132"/>
      <c r="H133" s="62"/>
      <c r="I133" s="132"/>
      <c r="J133" s="23"/>
      <c r="K133" s="132"/>
      <c r="L133" s="23"/>
      <c r="M133" s="132"/>
      <c r="O133" s="90"/>
      <c r="P133" s="90"/>
      <c r="Q133" s="90"/>
      <c r="R133" s="90"/>
    </row>
    <row r="134" spans="1:18" ht="24" customHeight="1">
      <c r="A134" s="105" t="s">
        <v>1576</v>
      </c>
      <c r="B134" s="108"/>
      <c r="C134" s="108"/>
      <c r="D134" s="108"/>
      <c r="E134" s="108"/>
      <c r="G134" s="132"/>
      <c r="H134" s="62"/>
      <c r="I134" s="132"/>
      <c r="J134" s="23"/>
      <c r="K134" s="132"/>
      <c r="L134" s="23"/>
      <c r="M134" s="132"/>
      <c r="O134" s="90"/>
      <c r="P134" s="90"/>
      <c r="Q134" s="90"/>
      <c r="R134" s="90"/>
    </row>
    <row r="135" spans="1:18" ht="24" customHeight="1">
      <c r="A135" s="108" t="s">
        <v>1166</v>
      </c>
      <c r="B135" s="108"/>
      <c r="C135" s="108"/>
      <c r="D135" s="108"/>
      <c r="E135" s="108"/>
      <c r="G135" s="132"/>
      <c r="H135" s="62"/>
      <c r="I135" s="132"/>
      <c r="J135" s="23"/>
      <c r="K135" s="132"/>
      <c r="L135" s="23"/>
      <c r="M135" s="132"/>
      <c r="O135" s="90"/>
      <c r="P135" s="90"/>
      <c r="Q135" s="90"/>
      <c r="R135" s="90"/>
    </row>
    <row r="136" spans="1:18" ht="24" customHeight="1">
      <c r="A136" s="105" t="s">
        <v>428</v>
      </c>
      <c r="B136" s="32"/>
      <c r="C136" s="32"/>
      <c r="D136" s="32"/>
      <c r="E136" s="32"/>
      <c r="G136" s="132"/>
      <c r="H136" s="62"/>
      <c r="I136" s="132"/>
      <c r="J136" s="23"/>
      <c r="K136" s="132"/>
      <c r="L136" s="23"/>
      <c r="M136" s="132"/>
      <c r="O136" s="90"/>
      <c r="P136" s="90"/>
      <c r="Q136" s="90"/>
      <c r="R136" s="90"/>
    </row>
    <row r="137" spans="1:18" ht="24" customHeight="1">
      <c r="A137" s="105" t="s">
        <v>429</v>
      </c>
      <c r="B137" s="32"/>
      <c r="C137" s="32"/>
      <c r="D137" s="32"/>
      <c r="E137" s="32"/>
      <c r="G137" s="132"/>
      <c r="H137" s="62"/>
      <c r="I137" s="132"/>
      <c r="J137" s="23"/>
      <c r="K137" s="132"/>
      <c r="L137" s="23"/>
      <c r="M137" s="132"/>
      <c r="O137" s="90"/>
      <c r="P137" s="90"/>
      <c r="Q137" s="90"/>
      <c r="R137" s="90"/>
    </row>
    <row r="138" spans="1:18" ht="24" customHeight="1">
      <c r="A138" s="108" t="s">
        <v>431</v>
      </c>
      <c r="B138" s="30"/>
      <c r="C138" s="30"/>
      <c r="D138" s="30"/>
      <c r="E138" s="30"/>
      <c r="F138" s="30"/>
      <c r="G138" s="29"/>
      <c r="H138" s="32"/>
      <c r="I138" s="29"/>
      <c r="J138" s="108"/>
      <c r="K138" s="29"/>
      <c r="L138" s="108"/>
      <c r="M138" s="29"/>
      <c r="N138" s="90"/>
      <c r="O138" s="90"/>
      <c r="P138" s="90"/>
      <c r="Q138" s="90"/>
      <c r="R138" s="90"/>
    </row>
    <row r="139" spans="1:18" s="88" customFormat="1" ht="24" customHeight="1">
      <c r="A139" s="105" t="s">
        <v>1578</v>
      </c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</row>
    <row r="140" spans="1:18" s="88" customFormat="1" ht="24" customHeight="1">
      <c r="A140" s="108" t="s">
        <v>432</v>
      </c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</row>
    <row r="141" spans="1:18" ht="24" customHeight="1">
      <c r="A141" s="108"/>
      <c r="G141" s="29"/>
      <c r="H141" s="25"/>
      <c r="I141" s="29"/>
      <c r="J141" s="24"/>
      <c r="K141" s="29"/>
      <c r="L141" s="24"/>
      <c r="M141" s="29"/>
      <c r="N141" s="90"/>
      <c r="O141" s="90"/>
      <c r="P141" s="90"/>
      <c r="Q141" s="90"/>
      <c r="R141" s="90"/>
    </row>
    <row r="142" spans="1:18" ht="24" customHeight="1">
      <c r="A142" s="108"/>
      <c r="B142" s="30"/>
      <c r="C142" s="30"/>
      <c r="D142" s="30"/>
      <c r="E142" s="30"/>
      <c r="F142" s="30"/>
      <c r="G142" s="29"/>
      <c r="H142" s="32"/>
      <c r="I142" s="29"/>
      <c r="J142" s="108"/>
      <c r="K142" s="29"/>
      <c r="L142" s="108"/>
      <c r="M142" s="29"/>
      <c r="N142" s="90"/>
      <c r="O142" s="90"/>
      <c r="P142" s="90"/>
      <c r="Q142" s="90"/>
      <c r="R142" s="90"/>
    </row>
    <row r="143" spans="1:18" s="88" customFormat="1" ht="24" customHeight="1">
      <c r="A143" s="370" t="str">
        <f>+A105</f>
        <v>(Sign) ……………………………………...........……………………………...……………. Authorized Director</v>
      </c>
      <c r="B143" s="370"/>
      <c r="C143" s="370"/>
      <c r="D143" s="370"/>
      <c r="E143" s="370"/>
      <c r="F143" s="370"/>
      <c r="G143" s="370"/>
      <c r="H143" s="370"/>
      <c r="I143" s="370"/>
      <c r="J143" s="370"/>
      <c r="K143" s="370"/>
      <c r="L143" s="370"/>
      <c r="M143" s="370"/>
    </row>
    <row r="144" spans="1:18" s="88" customFormat="1" ht="24" customHeight="1">
      <c r="A144" s="108"/>
      <c r="B144" s="108"/>
      <c r="C144" s="108" t="str">
        <f>+C106</f>
        <v xml:space="preserve">                (                                                                                                                                )           </v>
      </c>
      <c r="D144" s="108"/>
      <c r="E144" s="108"/>
      <c r="F144" s="108"/>
      <c r="G144" s="108"/>
      <c r="H144" s="108"/>
      <c r="I144" s="108"/>
      <c r="J144" s="108"/>
      <c r="K144" s="51"/>
      <c r="L144" s="51"/>
      <c r="M144" s="51"/>
    </row>
    <row r="145" spans="1:18" s="88" customFormat="1" ht="24.9" customHeight="1">
      <c r="A145" s="374" t="s">
        <v>293</v>
      </c>
      <c r="B145" s="370"/>
      <c r="C145" s="370"/>
      <c r="D145" s="370"/>
      <c r="E145" s="370"/>
      <c r="F145" s="370"/>
      <c r="G145" s="370"/>
      <c r="H145" s="370"/>
      <c r="I145" s="370"/>
      <c r="J145" s="370"/>
      <c r="K145" s="370"/>
      <c r="L145" s="370"/>
      <c r="M145" s="370"/>
    </row>
    <row r="146" spans="1:18" s="88" customFormat="1" ht="24.9" customHeight="1">
      <c r="A146" s="51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</row>
    <row r="147" spans="1:18" s="88" customFormat="1" ht="24.9" customHeight="1">
      <c r="A147" s="51"/>
      <c r="B147" s="108"/>
      <c r="C147" s="108"/>
      <c r="D147" s="108"/>
      <c r="E147" s="108"/>
      <c r="F147" s="108"/>
      <c r="G147" s="373" t="s">
        <v>38</v>
      </c>
      <c r="H147" s="373"/>
      <c r="I147" s="373"/>
      <c r="J147" s="373"/>
      <c r="K147" s="373"/>
      <c r="L147" s="373"/>
      <c r="M147" s="373"/>
    </row>
    <row r="148" spans="1:18" s="88" customFormat="1" ht="24.9" customHeight="1">
      <c r="A148" s="51"/>
      <c r="B148" s="108"/>
      <c r="C148" s="108"/>
      <c r="D148" s="108"/>
      <c r="E148" s="108"/>
      <c r="F148" s="108"/>
      <c r="G148" s="378" t="s">
        <v>39</v>
      </c>
      <c r="H148" s="378"/>
      <c r="I148" s="378"/>
      <c r="J148" s="109"/>
      <c r="K148" s="378" t="s">
        <v>40</v>
      </c>
      <c r="L148" s="378"/>
      <c r="M148" s="378"/>
    </row>
    <row r="149" spans="1:18" s="88" customFormat="1" ht="24.9" customHeight="1">
      <c r="A149" s="51"/>
      <c r="B149" s="108"/>
      <c r="C149" s="108"/>
      <c r="D149" s="108"/>
      <c r="E149" s="108"/>
      <c r="F149" s="108"/>
      <c r="G149" s="110" t="str">
        <f>+G77</f>
        <v>June 30, 2022</v>
      </c>
      <c r="H149" s="109"/>
      <c r="I149" s="110" t="str">
        <f>+I77</f>
        <v>December 31, 2021</v>
      </c>
      <c r="J149" s="109"/>
      <c r="K149" s="110" t="str">
        <f>+G149</f>
        <v>June 30, 2022</v>
      </c>
      <c r="L149" s="109"/>
      <c r="M149" s="110" t="str">
        <f>+I149</f>
        <v>December 31, 2021</v>
      </c>
    </row>
    <row r="150" spans="1:18" ht="24.9" customHeight="1">
      <c r="A150" s="12" t="s">
        <v>65</v>
      </c>
      <c r="G150" s="24"/>
      <c r="I150" s="24"/>
      <c r="K150" s="24"/>
      <c r="M150" s="24"/>
      <c r="N150" s="104"/>
      <c r="O150" s="90"/>
      <c r="P150" s="90"/>
      <c r="Q150" s="90"/>
      <c r="R150" s="90"/>
    </row>
    <row r="151" spans="1:18" s="88" customFormat="1" ht="24.9" customHeight="1">
      <c r="A151" s="88" t="s">
        <v>48</v>
      </c>
      <c r="B151" s="26"/>
      <c r="C151" s="26"/>
      <c r="D151" s="26"/>
      <c r="E151" s="26"/>
      <c r="F151" s="26"/>
      <c r="G151" s="29">
        <v>0</v>
      </c>
      <c r="H151" s="23"/>
      <c r="I151" s="29">
        <v>0</v>
      </c>
      <c r="J151" s="23"/>
      <c r="K151" s="29">
        <v>29346703.449999999</v>
      </c>
      <c r="L151" s="23"/>
      <c r="M151" s="29">
        <v>8155204.7300000004</v>
      </c>
    </row>
    <row r="152" spans="1:18" s="88" customFormat="1" ht="24.9" customHeight="1">
      <c r="A152" s="30" t="s">
        <v>763</v>
      </c>
      <c r="B152" s="30"/>
      <c r="C152" s="30"/>
      <c r="D152" s="26"/>
      <c r="E152" s="26"/>
      <c r="F152" s="26"/>
      <c r="G152" s="29">
        <v>23764409.77</v>
      </c>
      <c r="H152" s="313"/>
      <c r="I152" s="29">
        <v>3053892.43</v>
      </c>
      <c r="J152" s="313"/>
      <c r="K152" s="29">
        <v>23764409.969999999</v>
      </c>
      <c r="L152" s="313"/>
      <c r="M152" s="29">
        <v>3053892.43</v>
      </c>
    </row>
    <row r="153" spans="1:18" s="88" customFormat="1" ht="24.9" customHeight="1">
      <c r="A153" s="30" t="s">
        <v>64</v>
      </c>
      <c r="B153" s="26"/>
      <c r="C153" s="26"/>
      <c r="D153" s="26"/>
      <c r="E153" s="26"/>
      <c r="F153" s="26"/>
      <c r="G153" s="29">
        <v>23863434.199999999</v>
      </c>
      <c r="H153" s="25"/>
      <c r="I153" s="29">
        <v>45458876.57</v>
      </c>
      <c r="J153" s="24"/>
      <c r="K153" s="29">
        <v>0</v>
      </c>
      <c r="L153" s="24"/>
      <c r="M153" s="29">
        <v>0</v>
      </c>
    </row>
    <row r="154" spans="1:18" s="88" customFormat="1" ht="24.9" customHeight="1">
      <c r="A154" s="88" t="s">
        <v>51</v>
      </c>
      <c r="B154" s="26"/>
      <c r="C154" s="26"/>
      <c r="D154" s="26"/>
      <c r="E154" s="26"/>
      <c r="F154" s="26"/>
      <c r="G154" s="29">
        <v>15420408.09</v>
      </c>
      <c r="H154" s="25"/>
      <c r="I154" s="29">
        <v>17634193.199999999</v>
      </c>
      <c r="J154" s="24"/>
      <c r="K154" s="29">
        <v>0</v>
      </c>
      <c r="L154" s="24"/>
      <c r="M154" s="29">
        <v>0</v>
      </c>
    </row>
    <row r="155" spans="1:18" ht="24.9" customHeight="1">
      <c r="A155" s="51" t="s">
        <v>413</v>
      </c>
      <c r="B155" s="51"/>
      <c r="C155" s="30"/>
      <c r="G155" s="29">
        <v>14434779.859999999</v>
      </c>
      <c r="H155" s="29"/>
      <c r="I155" s="29">
        <v>18439624.68</v>
      </c>
      <c r="J155" s="29"/>
      <c r="K155" s="29">
        <v>0</v>
      </c>
      <c r="L155" s="29"/>
      <c r="M155" s="29">
        <v>0</v>
      </c>
      <c r="N155" s="90"/>
      <c r="O155" s="90"/>
      <c r="P155" s="90"/>
      <c r="Q155" s="90"/>
      <c r="R155" s="90"/>
    </row>
    <row r="156" spans="1:18" ht="24.9" customHeight="1" thickBot="1">
      <c r="A156" s="108" t="s">
        <v>45</v>
      </c>
      <c r="G156" s="35">
        <f>SUM(G151:G155)</f>
        <v>77483031.920000002</v>
      </c>
      <c r="H156" s="25"/>
      <c r="I156" s="35">
        <f>SUM(I151:I155)</f>
        <v>84586586.879999995</v>
      </c>
      <c r="J156" s="24"/>
      <c r="K156" s="35">
        <f>SUM(K151:K155)</f>
        <v>53111113.420000002</v>
      </c>
      <c r="L156" s="24"/>
      <c r="M156" s="35">
        <f>SUM(M151:M155)</f>
        <v>11209097.16</v>
      </c>
      <c r="N156" s="90"/>
      <c r="O156" s="90"/>
      <c r="P156" s="90"/>
      <c r="Q156" s="90"/>
      <c r="R156" s="90"/>
    </row>
    <row r="157" spans="1:18" ht="24.9" customHeight="1" thickTop="1">
      <c r="A157" s="12" t="s">
        <v>548</v>
      </c>
      <c r="B157" s="51"/>
      <c r="C157" s="30"/>
      <c r="G157" s="30"/>
      <c r="H157" s="67"/>
      <c r="I157" s="248"/>
      <c r="J157" s="29"/>
      <c r="K157" s="67"/>
      <c r="L157" s="29"/>
      <c r="M157" s="29"/>
      <c r="N157" s="90"/>
      <c r="O157" s="90"/>
      <c r="P157" s="90"/>
      <c r="Q157" s="90"/>
      <c r="R157" s="90"/>
    </row>
    <row r="158" spans="1:18" ht="24.9" customHeight="1">
      <c r="A158" s="51" t="s">
        <v>48</v>
      </c>
      <c r="B158" s="51"/>
      <c r="C158" s="30"/>
      <c r="G158" s="29">
        <v>0</v>
      </c>
      <c r="H158" s="67"/>
      <c r="I158" s="29">
        <v>0</v>
      </c>
      <c r="J158" s="29"/>
      <c r="K158" s="29">
        <v>23013.7</v>
      </c>
      <c r="L158" s="29"/>
      <c r="M158" s="29">
        <v>0</v>
      </c>
      <c r="N158" s="90"/>
      <c r="O158" s="90"/>
      <c r="P158" s="90"/>
      <c r="Q158" s="90"/>
      <c r="R158" s="90"/>
    </row>
    <row r="159" spans="1:18" ht="24.9" customHeight="1">
      <c r="A159" s="51" t="s">
        <v>564</v>
      </c>
      <c r="B159" s="51"/>
      <c r="C159" s="30"/>
      <c r="G159" s="29">
        <v>0</v>
      </c>
      <c r="H159" s="67"/>
      <c r="I159" s="29">
        <v>0</v>
      </c>
      <c r="J159" s="29"/>
      <c r="K159" s="29">
        <v>2465.75</v>
      </c>
      <c r="L159" s="29"/>
      <c r="M159" s="29">
        <v>1479.45</v>
      </c>
      <c r="N159" s="90"/>
      <c r="O159" s="90"/>
      <c r="P159" s="90"/>
      <c r="Q159" s="90"/>
      <c r="R159" s="90"/>
    </row>
    <row r="160" spans="1:18" ht="24.9" customHeight="1">
      <c r="A160" s="51" t="s">
        <v>49</v>
      </c>
      <c r="B160" s="51"/>
      <c r="C160" s="30"/>
      <c r="G160" s="29">
        <v>0</v>
      </c>
      <c r="H160" s="67"/>
      <c r="I160" s="29">
        <v>0</v>
      </c>
      <c r="J160" s="29"/>
      <c r="K160" s="29">
        <v>0</v>
      </c>
      <c r="L160" s="29"/>
      <c r="M160" s="29">
        <v>1369.85</v>
      </c>
      <c r="N160" s="90"/>
      <c r="O160" s="90"/>
      <c r="P160" s="90"/>
      <c r="Q160" s="90"/>
      <c r="R160" s="90"/>
    </row>
    <row r="161" spans="1:18" ht="24.9" customHeight="1">
      <c r="A161" s="51" t="s">
        <v>1027</v>
      </c>
      <c r="B161" s="51"/>
      <c r="C161" s="30"/>
      <c r="G161" s="29">
        <v>164383.56</v>
      </c>
      <c r="H161" s="67"/>
      <c r="I161" s="29">
        <v>0</v>
      </c>
      <c r="J161" s="29"/>
      <c r="K161" s="29">
        <v>164383.56</v>
      </c>
      <c r="L161" s="29"/>
      <c r="M161" s="29">
        <v>0</v>
      </c>
      <c r="N161" s="90"/>
      <c r="O161" s="90"/>
      <c r="P161" s="90"/>
      <c r="Q161" s="90"/>
      <c r="R161" s="90"/>
    </row>
    <row r="162" spans="1:18" ht="24.9" customHeight="1">
      <c r="A162" s="51" t="s">
        <v>611</v>
      </c>
      <c r="B162" s="51"/>
      <c r="C162" s="30"/>
      <c r="G162" s="29">
        <v>43835.61</v>
      </c>
      <c r="H162" s="67"/>
      <c r="I162" s="29">
        <v>169863.01</v>
      </c>
      <c r="J162" s="29"/>
      <c r="K162" s="29">
        <v>43835.61</v>
      </c>
      <c r="L162" s="29"/>
      <c r="M162" s="29">
        <v>169863.01</v>
      </c>
      <c r="N162" s="90"/>
      <c r="O162" s="90"/>
      <c r="P162" s="90"/>
      <c r="Q162" s="90"/>
      <c r="R162" s="90"/>
    </row>
    <row r="163" spans="1:18" ht="24.9" customHeight="1" thickBot="1">
      <c r="A163" s="108" t="s">
        <v>45</v>
      </c>
      <c r="B163" s="51"/>
      <c r="C163" s="30"/>
      <c r="G163" s="174">
        <f>SUM(G158:G162)</f>
        <v>208219.16999999998</v>
      </c>
      <c r="H163" s="67"/>
      <c r="I163" s="174">
        <f>SUM(I158:I162)</f>
        <v>169863.01</v>
      </c>
      <c r="J163" s="29"/>
      <c r="K163" s="174">
        <f>SUM(K158:K162)</f>
        <v>233698.62</v>
      </c>
      <c r="L163" s="29"/>
      <c r="M163" s="174">
        <f>SUM(M158:M162)</f>
        <v>172712.31</v>
      </c>
      <c r="N163" s="90"/>
      <c r="O163" s="90"/>
      <c r="P163" s="90"/>
      <c r="Q163" s="90"/>
      <c r="R163" s="90"/>
    </row>
    <row r="164" spans="1:18" ht="24.9" customHeight="1" thickTop="1">
      <c r="A164" s="12" t="s">
        <v>1297</v>
      </c>
      <c r="B164" s="30"/>
      <c r="C164" s="30"/>
      <c r="D164" s="30"/>
      <c r="E164" s="30"/>
      <c r="F164" s="30"/>
      <c r="G164" s="159"/>
      <c r="H164" s="32"/>
      <c r="I164" s="159"/>
      <c r="J164" s="32"/>
      <c r="K164" s="159"/>
      <c r="L164" s="159"/>
      <c r="M164" s="159"/>
      <c r="N164" s="90"/>
      <c r="O164" s="90"/>
      <c r="P164" s="90"/>
      <c r="Q164" s="90"/>
      <c r="R164" s="90"/>
    </row>
    <row r="165" spans="1:18" ht="24.9" customHeight="1">
      <c r="A165" s="108" t="s">
        <v>51</v>
      </c>
      <c r="B165" s="30"/>
      <c r="C165" s="30"/>
      <c r="D165" s="30"/>
      <c r="E165" s="30"/>
      <c r="F165" s="30"/>
      <c r="G165" s="29">
        <v>3213216.5</v>
      </c>
      <c r="H165" s="32"/>
      <c r="I165" s="29">
        <v>4435023</v>
      </c>
      <c r="J165" s="32"/>
      <c r="K165" s="29">
        <v>0</v>
      </c>
      <c r="L165" s="132"/>
      <c r="M165" s="132">
        <v>0</v>
      </c>
      <c r="N165" s="90"/>
      <c r="O165" s="90"/>
      <c r="P165" s="90"/>
      <c r="Q165" s="90"/>
      <c r="R165" s="90"/>
    </row>
    <row r="166" spans="1:18" ht="24.9" customHeight="1">
      <c r="A166" s="26" t="s">
        <v>1028</v>
      </c>
      <c r="B166" s="30"/>
      <c r="C166" s="30"/>
      <c r="D166" s="30"/>
      <c r="E166" s="30"/>
      <c r="F166" s="30"/>
      <c r="G166" s="29">
        <v>0</v>
      </c>
      <c r="H166" s="32"/>
      <c r="I166" s="29">
        <v>1560813</v>
      </c>
      <c r="J166" s="32"/>
      <c r="K166" s="29">
        <v>0</v>
      </c>
      <c r="L166" s="132"/>
      <c r="M166" s="132">
        <v>0</v>
      </c>
      <c r="N166" s="90"/>
      <c r="O166" s="90"/>
      <c r="P166" s="90"/>
      <c r="Q166" s="90"/>
      <c r="R166" s="90"/>
    </row>
    <row r="167" spans="1:18" ht="24.9" customHeight="1" thickBot="1">
      <c r="A167" s="108" t="s">
        <v>45</v>
      </c>
      <c r="B167" s="30"/>
      <c r="C167" s="30"/>
      <c r="D167" s="30"/>
      <c r="E167" s="30"/>
      <c r="F167" s="30"/>
      <c r="G167" s="35">
        <f>SUM(G165:G166)</f>
        <v>3213216.5</v>
      </c>
      <c r="H167" s="32"/>
      <c r="I167" s="35">
        <f>SUM(I165:I166)</f>
        <v>5995836</v>
      </c>
      <c r="J167" s="108"/>
      <c r="K167" s="35">
        <f>SUM(K165:K166)</f>
        <v>0</v>
      </c>
      <c r="L167" s="108"/>
      <c r="M167" s="35">
        <f>SUM(M165:M166)</f>
        <v>0</v>
      </c>
      <c r="N167" s="90"/>
      <c r="O167" s="90"/>
      <c r="P167" s="90"/>
      <c r="Q167" s="90"/>
      <c r="R167" s="90"/>
    </row>
    <row r="168" spans="1:18" ht="24.9" customHeight="1" thickTop="1">
      <c r="A168" s="12" t="s">
        <v>582</v>
      </c>
      <c r="B168" s="30"/>
      <c r="C168" s="30"/>
      <c r="D168" s="30"/>
      <c r="E168" s="30"/>
      <c r="F168" s="108"/>
      <c r="G168" s="169"/>
      <c r="H168" s="83"/>
      <c r="I168" s="169"/>
      <c r="J168" s="83"/>
      <c r="K168" s="169"/>
      <c r="L168" s="83"/>
      <c r="M168" s="169"/>
      <c r="N168" s="90"/>
      <c r="O168" s="90"/>
      <c r="P168" s="90"/>
      <c r="Q168" s="90"/>
      <c r="R168" s="90"/>
    </row>
    <row r="169" spans="1:18" ht="24.9" customHeight="1">
      <c r="A169" s="201" t="s">
        <v>605</v>
      </c>
      <c r="B169" s="30"/>
      <c r="C169" s="30"/>
      <c r="D169" s="30"/>
      <c r="E169" s="30"/>
      <c r="F169" s="108"/>
      <c r="G169" s="169"/>
      <c r="H169" s="83"/>
      <c r="I169" s="169"/>
      <c r="J169" s="83"/>
      <c r="K169" s="169"/>
      <c r="L169" s="83"/>
      <c r="M169" s="169"/>
      <c r="N169" s="90"/>
      <c r="O169" s="90"/>
      <c r="P169" s="90"/>
      <c r="Q169" s="90"/>
      <c r="R169" s="90"/>
    </row>
    <row r="170" spans="1:18" ht="24.9" customHeight="1">
      <c r="A170" s="51" t="s">
        <v>48</v>
      </c>
      <c r="B170" s="30"/>
      <c r="C170" s="30"/>
      <c r="D170" s="30"/>
      <c r="E170" s="30"/>
      <c r="F170" s="311"/>
      <c r="G170" s="24">
        <v>0</v>
      </c>
      <c r="H170" s="313"/>
      <c r="I170" s="24">
        <v>0</v>
      </c>
      <c r="J170" s="313"/>
      <c r="K170" s="24">
        <v>4000000</v>
      </c>
      <c r="L170" s="315"/>
      <c r="M170" s="24">
        <v>0</v>
      </c>
      <c r="N170" s="90"/>
      <c r="O170" s="90"/>
      <c r="P170" s="90"/>
      <c r="Q170" s="90"/>
      <c r="R170" s="90"/>
    </row>
    <row r="171" spans="1:18" ht="24.9" customHeight="1">
      <c r="A171" s="108" t="s">
        <v>564</v>
      </c>
      <c r="B171" s="30"/>
      <c r="C171" s="30"/>
      <c r="D171" s="30"/>
      <c r="E171" s="30"/>
      <c r="F171" s="108"/>
      <c r="G171" s="24">
        <v>0</v>
      </c>
      <c r="H171" s="313"/>
      <c r="I171" s="24">
        <v>0</v>
      </c>
      <c r="J171" s="313"/>
      <c r="K171" s="24">
        <v>600000</v>
      </c>
      <c r="L171" s="313"/>
      <c r="M171" s="24">
        <v>5400000</v>
      </c>
      <c r="N171" s="90"/>
      <c r="O171" s="90"/>
      <c r="P171" s="90"/>
      <c r="Q171" s="90"/>
      <c r="R171" s="90"/>
    </row>
    <row r="172" spans="1:18" ht="24.9" customHeight="1">
      <c r="A172" s="51" t="s">
        <v>49</v>
      </c>
      <c r="B172" s="51"/>
      <c r="C172" s="30"/>
      <c r="D172" s="30"/>
      <c r="E172" s="30"/>
      <c r="F172" s="108"/>
      <c r="G172" s="24">
        <v>0</v>
      </c>
      <c r="H172" s="313"/>
      <c r="I172" s="24">
        <v>0</v>
      </c>
      <c r="J172" s="313"/>
      <c r="K172" s="24">
        <v>80000000</v>
      </c>
      <c r="L172" s="313"/>
      <c r="M172" s="24">
        <v>55000000</v>
      </c>
      <c r="N172" s="90"/>
      <c r="O172" s="90"/>
      <c r="P172" s="90"/>
      <c r="Q172" s="90"/>
      <c r="R172" s="90"/>
    </row>
    <row r="173" spans="1:18" ht="24.9" customHeight="1">
      <c r="A173" s="108" t="s">
        <v>168</v>
      </c>
      <c r="B173" s="30"/>
      <c r="C173" s="30"/>
      <c r="D173" s="30"/>
      <c r="E173" s="30"/>
      <c r="F173" s="108"/>
      <c r="G173" s="24">
        <v>0</v>
      </c>
      <c r="H173" s="313"/>
      <c r="I173" s="24">
        <v>0</v>
      </c>
      <c r="J173" s="313"/>
      <c r="K173" s="24">
        <v>0</v>
      </c>
      <c r="L173" s="313"/>
      <c r="M173" s="24">
        <v>30000000</v>
      </c>
      <c r="N173" s="90"/>
      <c r="O173" s="90"/>
      <c r="P173" s="90"/>
      <c r="Q173" s="90"/>
      <c r="R173" s="90"/>
    </row>
    <row r="174" spans="1:18" ht="24.9" customHeight="1">
      <c r="A174" s="51" t="s">
        <v>1027</v>
      </c>
      <c r="B174" s="30"/>
      <c r="C174" s="30"/>
      <c r="D174" s="30"/>
      <c r="E174" s="30"/>
      <c r="F174" s="108"/>
      <c r="G174" s="24">
        <v>40000000</v>
      </c>
      <c r="H174" s="313"/>
      <c r="I174" s="24">
        <v>0</v>
      </c>
      <c r="J174" s="313"/>
      <c r="K174" s="24">
        <v>40000000</v>
      </c>
      <c r="L174" s="313"/>
      <c r="M174" s="24">
        <v>0</v>
      </c>
      <c r="N174" s="90"/>
      <c r="O174" s="90"/>
      <c r="P174" s="90"/>
      <c r="Q174" s="90"/>
      <c r="R174" s="90"/>
    </row>
    <row r="175" spans="1:18" ht="24.9" customHeight="1">
      <c r="A175" s="51" t="s">
        <v>58</v>
      </c>
      <c r="B175" s="30"/>
      <c r="C175" s="30"/>
      <c r="D175" s="30"/>
      <c r="E175" s="30"/>
      <c r="F175" s="311"/>
      <c r="G175" s="24">
        <v>10000000</v>
      </c>
      <c r="H175" s="313"/>
      <c r="I175" s="24">
        <v>0</v>
      </c>
      <c r="J175" s="313"/>
      <c r="K175" s="24">
        <v>0</v>
      </c>
      <c r="L175" s="313"/>
      <c r="M175" s="24">
        <v>0</v>
      </c>
      <c r="N175" s="90"/>
      <c r="O175" s="90"/>
      <c r="P175" s="90"/>
      <c r="Q175" s="90"/>
      <c r="R175" s="90"/>
    </row>
    <row r="176" spans="1:18" ht="24.9" customHeight="1">
      <c r="A176" s="51" t="s">
        <v>594</v>
      </c>
      <c r="B176" s="51"/>
      <c r="C176" s="30"/>
      <c r="D176" s="30"/>
      <c r="E176" s="30"/>
      <c r="F176" s="108"/>
      <c r="G176" s="24">
        <v>0</v>
      </c>
      <c r="H176" s="313"/>
      <c r="I176" s="24">
        <v>32000000</v>
      </c>
      <c r="J176" s="313"/>
      <c r="K176" s="24">
        <v>0</v>
      </c>
      <c r="L176" s="313"/>
      <c r="M176" s="24">
        <v>0</v>
      </c>
      <c r="N176" s="90"/>
      <c r="O176" s="90"/>
      <c r="P176" s="90"/>
      <c r="Q176" s="90"/>
      <c r="R176" s="90"/>
    </row>
    <row r="177" spans="1:18" ht="24.9" customHeight="1" thickBot="1">
      <c r="A177" s="108" t="s">
        <v>45</v>
      </c>
      <c r="B177" s="30"/>
      <c r="C177" s="30"/>
      <c r="D177" s="30"/>
      <c r="E177" s="30"/>
      <c r="F177" s="108"/>
      <c r="G177" s="35">
        <f>SUM(G170:G176)</f>
        <v>50000000</v>
      </c>
      <c r="H177" s="158"/>
      <c r="I177" s="35">
        <f>SUM(I170:I176)</f>
        <v>32000000</v>
      </c>
      <c r="J177" s="158"/>
      <c r="K177" s="35">
        <f>SUM(K170:K176)</f>
        <v>124600000</v>
      </c>
      <c r="L177" s="24"/>
      <c r="M177" s="35">
        <f>SUM(M170:M176)</f>
        <v>90400000</v>
      </c>
      <c r="N177" s="90"/>
      <c r="O177" s="90"/>
      <c r="P177" s="90"/>
      <c r="Q177" s="90"/>
      <c r="R177" s="90"/>
    </row>
    <row r="178" spans="1:18" ht="24.9" customHeight="1" thickTop="1">
      <c r="A178" s="108"/>
      <c r="B178" s="30"/>
      <c r="C178" s="30"/>
      <c r="D178" s="30"/>
      <c r="E178" s="30"/>
      <c r="F178" s="108"/>
      <c r="G178" s="29"/>
      <c r="H178" s="158"/>
      <c r="I178" s="29"/>
      <c r="J178" s="158"/>
      <c r="K178" s="29"/>
      <c r="L178" s="24"/>
      <c r="M178" s="29"/>
      <c r="N178" s="90"/>
      <c r="O178" s="90"/>
      <c r="P178" s="90"/>
      <c r="Q178" s="90"/>
      <c r="R178" s="90"/>
    </row>
    <row r="179" spans="1:18" ht="24.9" customHeight="1">
      <c r="A179" s="108"/>
      <c r="B179" s="39"/>
      <c r="C179" s="39"/>
      <c r="D179" s="39"/>
      <c r="E179" s="39"/>
      <c r="G179" s="90"/>
      <c r="H179" s="90"/>
      <c r="I179" s="90"/>
      <c r="J179" s="90"/>
      <c r="K179" s="90"/>
      <c r="L179" s="90"/>
      <c r="M179" s="90"/>
      <c r="N179" s="90"/>
      <c r="O179" s="90"/>
      <c r="P179" s="90"/>
      <c r="Q179" s="90"/>
      <c r="R179" s="90"/>
    </row>
    <row r="180" spans="1:18" ht="24.9" customHeight="1">
      <c r="A180" s="370" t="str">
        <f>+A143</f>
        <v>(Sign) ……………………………………...........……………………………...……………. Authorized Director</v>
      </c>
      <c r="B180" s="370"/>
      <c r="C180" s="370"/>
      <c r="D180" s="370"/>
      <c r="E180" s="370"/>
      <c r="F180" s="370"/>
      <c r="G180" s="370"/>
      <c r="H180" s="370"/>
      <c r="I180" s="370"/>
      <c r="J180" s="370"/>
      <c r="K180" s="370"/>
      <c r="L180" s="370"/>
      <c r="M180" s="370"/>
      <c r="N180" s="90"/>
      <c r="O180" s="90"/>
      <c r="P180" s="90"/>
      <c r="Q180" s="90"/>
      <c r="R180" s="90"/>
    </row>
    <row r="181" spans="1:18" ht="24.9" customHeight="1">
      <c r="A181" s="108"/>
      <c r="B181" s="108"/>
      <c r="C181" s="108" t="str">
        <f>+C144</f>
        <v xml:space="preserve">                (                                                                                                                                )           </v>
      </c>
      <c r="D181" s="108"/>
      <c r="E181" s="108"/>
      <c r="F181" s="108"/>
      <c r="G181" s="108"/>
      <c r="H181" s="108"/>
      <c r="I181" s="108"/>
      <c r="J181" s="108"/>
      <c r="K181" s="51"/>
      <c r="L181" s="51"/>
      <c r="M181" s="51"/>
      <c r="N181" s="90"/>
      <c r="O181" s="90"/>
      <c r="P181" s="90"/>
      <c r="Q181" s="90"/>
      <c r="R181" s="90"/>
    </row>
    <row r="182" spans="1:18" ht="25.5" customHeight="1">
      <c r="A182" s="374" t="s">
        <v>32</v>
      </c>
      <c r="B182" s="370"/>
      <c r="C182" s="370"/>
      <c r="D182" s="370"/>
      <c r="E182" s="370"/>
      <c r="F182" s="370"/>
      <c r="G182" s="370"/>
      <c r="H182" s="370"/>
      <c r="I182" s="370"/>
      <c r="J182" s="370"/>
      <c r="K182" s="370"/>
      <c r="L182" s="370"/>
      <c r="M182" s="370"/>
      <c r="N182" s="90"/>
      <c r="O182" s="90"/>
      <c r="P182" s="90"/>
      <c r="Q182" s="90"/>
      <c r="R182" s="90"/>
    </row>
    <row r="183" spans="1:18" ht="25.5" customHeight="1">
      <c r="A183" s="209"/>
      <c r="B183" s="109"/>
      <c r="C183" s="109"/>
      <c r="D183" s="109"/>
      <c r="E183" s="109"/>
      <c r="F183" s="109"/>
      <c r="G183" s="109"/>
      <c r="H183" s="109"/>
      <c r="I183" s="109"/>
      <c r="J183" s="109"/>
      <c r="K183" s="109"/>
      <c r="L183" s="109"/>
      <c r="M183" s="109"/>
      <c r="N183" s="90"/>
      <c r="O183" s="90"/>
      <c r="P183" s="90"/>
      <c r="Q183" s="90"/>
      <c r="R183" s="90"/>
    </row>
    <row r="184" spans="1:18" ht="25.5" customHeight="1">
      <c r="A184" s="108" t="s">
        <v>1231</v>
      </c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90"/>
      <c r="O184" s="90"/>
      <c r="P184" s="90"/>
      <c r="Q184" s="90"/>
      <c r="R184" s="90"/>
    </row>
    <row r="185" spans="1:18" ht="25.5" customHeight="1">
      <c r="A185" s="108"/>
      <c r="B185" s="88"/>
      <c r="C185" s="88"/>
      <c r="D185" s="88"/>
      <c r="E185" s="88"/>
      <c r="F185" s="88"/>
      <c r="G185" s="88"/>
      <c r="H185" s="88"/>
      <c r="I185" s="88"/>
      <c r="J185" s="88"/>
      <c r="K185" s="88"/>
      <c r="L185" s="88"/>
      <c r="M185" s="88"/>
      <c r="N185" s="90"/>
      <c r="O185" s="90"/>
      <c r="P185" s="90"/>
      <c r="Q185" s="90"/>
      <c r="R185" s="90"/>
    </row>
    <row r="186" spans="1:18" ht="25.5" customHeight="1">
      <c r="A186" s="108"/>
      <c r="G186" s="373" t="s">
        <v>38</v>
      </c>
      <c r="H186" s="373"/>
      <c r="I186" s="373"/>
      <c r="J186" s="373"/>
      <c r="K186" s="373"/>
      <c r="L186" s="373"/>
      <c r="M186" s="373"/>
      <c r="N186" s="90"/>
      <c r="O186" s="90"/>
      <c r="P186" s="90"/>
      <c r="Q186" s="90"/>
      <c r="R186" s="90"/>
    </row>
    <row r="187" spans="1:18" ht="25.5" customHeight="1">
      <c r="A187" s="108"/>
      <c r="E187" s="108"/>
      <c r="F187" s="108"/>
      <c r="G187" s="109" t="s">
        <v>59</v>
      </c>
      <c r="H187" s="109"/>
      <c r="I187" s="378" t="s">
        <v>60</v>
      </c>
      <c r="J187" s="378"/>
      <c r="K187" s="378"/>
      <c r="L187" s="109"/>
      <c r="M187" s="109" t="s">
        <v>59</v>
      </c>
      <c r="N187" s="90"/>
      <c r="O187" s="90"/>
      <c r="P187" s="90"/>
      <c r="Q187" s="90"/>
      <c r="R187" s="90"/>
    </row>
    <row r="188" spans="1:18" ht="25.5" customHeight="1">
      <c r="A188" s="108"/>
      <c r="G188" s="111" t="str">
        <f>+G111</f>
        <v>December 31, 2021</v>
      </c>
      <c r="H188" s="109"/>
      <c r="I188" s="111" t="s">
        <v>61</v>
      </c>
      <c r="J188" s="109"/>
      <c r="K188" s="111" t="s">
        <v>62</v>
      </c>
      <c r="L188" s="109"/>
      <c r="M188" s="111" t="str">
        <f>+M111</f>
        <v>June 30, 2022</v>
      </c>
      <c r="N188" s="90"/>
      <c r="O188" s="90"/>
      <c r="P188" s="90"/>
      <c r="Q188" s="90"/>
      <c r="R188" s="90"/>
    </row>
    <row r="189" spans="1:18" ht="25.5" customHeight="1">
      <c r="A189" s="95" t="s">
        <v>527</v>
      </c>
      <c r="B189" s="39"/>
      <c r="G189" s="109"/>
      <c r="H189" s="109"/>
      <c r="I189" s="109"/>
      <c r="J189" s="109"/>
      <c r="K189" s="109"/>
      <c r="L189" s="109"/>
      <c r="M189" s="109"/>
      <c r="N189" s="90"/>
      <c r="O189" s="90"/>
      <c r="P189" s="90"/>
      <c r="Q189" s="90"/>
      <c r="R189" s="90"/>
    </row>
    <row r="190" spans="1:18" ht="25.5" customHeight="1">
      <c r="A190" s="51" t="s">
        <v>1027</v>
      </c>
      <c r="B190" s="51"/>
      <c r="G190" s="132">
        <v>0</v>
      </c>
      <c r="H190" s="233"/>
      <c r="I190" s="132">
        <v>40000000</v>
      </c>
      <c r="J190" s="23"/>
      <c r="K190" s="132">
        <v>0</v>
      </c>
      <c r="L190" s="233"/>
      <c r="M190" s="132">
        <f>+G190+I190+K190</f>
        <v>40000000</v>
      </c>
      <c r="N190" s="90"/>
      <c r="O190" s="90"/>
      <c r="P190" s="90"/>
      <c r="Q190" s="90"/>
      <c r="R190" s="90"/>
    </row>
    <row r="191" spans="1:18" ht="25.5" customHeight="1">
      <c r="A191" s="51" t="s">
        <v>58</v>
      </c>
      <c r="B191" s="51"/>
      <c r="G191" s="132">
        <v>0</v>
      </c>
      <c r="H191" s="233"/>
      <c r="I191" s="132">
        <v>10000000</v>
      </c>
      <c r="J191" s="23"/>
      <c r="K191" s="132">
        <v>0</v>
      </c>
      <c r="L191" s="233"/>
      <c r="M191" s="132">
        <v>10000000</v>
      </c>
      <c r="N191" s="90"/>
      <c r="O191" s="90"/>
      <c r="P191" s="90"/>
      <c r="Q191" s="90"/>
      <c r="R191" s="90"/>
    </row>
    <row r="192" spans="1:18" ht="25.5" customHeight="1">
      <c r="A192" s="51" t="s">
        <v>594</v>
      </c>
      <c r="B192" s="51"/>
      <c r="G192" s="24">
        <v>32000000</v>
      </c>
      <c r="H192" s="233"/>
      <c r="I192" s="132">
        <v>0</v>
      </c>
      <c r="J192" s="23"/>
      <c r="K192" s="70">
        <v>-32000000</v>
      </c>
      <c r="L192" s="233"/>
      <c r="M192" s="132">
        <f>+G192+I192+K192</f>
        <v>0</v>
      </c>
      <c r="N192" s="90"/>
      <c r="O192" s="90"/>
      <c r="P192" s="90"/>
      <c r="Q192" s="90"/>
      <c r="R192" s="90"/>
    </row>
    <row r="193" spans="1:18" ht="25.5" customHeight="1" thickBot="1">
      <c r="A193" s="108" t="s">
        <v>45</v>
      </c>
      <c r="B193" s="30"/>
      <c r="G193" s="174">
        <f>SUM(G190:G192)</f>
        <v>32000000</v>
      </c>
      <c r="H193" s="83"/>
      <c r="I193" s="174">
        <f>SUM(I190:I192)</f>
        <v>50000000</v>
      </c>
      <c r="J193" s="23"/>
      <c r="K193" s="308">
        <f>SUM(K190:K192)</f>
        <v>-32000000</v>
      </c>
      <c r="L193" s="83"/>
      <c r="M193" s="174">
        <f>SUM(M190:M192)</f>
        <v>50000000</v>
      </c>
      <c r="N193" s="90"/>
      <c r="O193" s="90"/>
      <c r="P193" s="90"/>
      <c r="Q193" s="90"/>
      <c r="R193" s="90"/>
    </row>
    <row r="194" spans="1:18" ht="25.5" customHeight="1" thickTop="1">
      <c r="A194" s="108"/>
      <c r="B194" s="30"/>
      <c r="G194" s="159"/>
      <c r="H194" s="83"/>
      <c r="I194" s="159"/>
      <c r="J194" s="23"/>
      <c r="K194" s="159"/>
      <c r="L194" s="83"/>
      <c r="M194" s="159"/>
      <c r="N194" s="90"/>
      <c r="O194" s="90"/>
      <c r="P194" s="90"/>
      <c r="Q194" s="90"/>
      <c r="R194" s="90"/>
    </row>
    <row r="195" spans="1:18" ht="25.5" customHeight="1">
      <c r="A195" s="108"/>
      <c r="B195" s="88"/>
      <c r="C195" s="88"/>
      <c r="D195" s="88"/>
      <c r="E195" s="88"/>
      <c r="F195" s="88"/>
      <c r="G195" s="379" t="s">
        <v>38</v>
      </c>
      <c r="H195" s="379"/>
      <c r="I195" s="379"/>
      <c r="J195" s="379"/>
      <c r="K195" s="379"/>
      <c r="L195" s="379"/>
      <c r="M195" s="379"/>
      <c r="N195" s="90"/>
      <c r="O195" s="90"/>
      <c r="P195" s="90"/>
      <c r="Q195" s="90"/>
      <c r="R195" s="90"/>
    </row>
    <row r="196" spans="1:18" ht="25.5" customHeight="1">
      <c r="A196" s="108"/>
      <c r="B196" s="88"/>
      <c r="C196" s="88"/>
      <c r="D196" s="88"/>
      <c r="E196" s="88"/>
      <c r="F196" s="88"/>
      <c r="G196" s="109" t="s">
        <v>59</v>
      </c>
      <c r="H196" s="109"/>
      <c r="I196" s="373" t="s">
        <v>60</v>
      </c>
      <c r="J196" s="373"/>
      <c r="K196" s="373"/>
      <c r="L196" s="109"/>
      <c r="M196" s="109" t="s">
        <v>59</v>
      </c>
      <c r="N196" s="90"/>
      <c r="O196" s="90"/>
      <c r="P196" s="90"/>
      <c r="Q196" s="90"/>
      <c r="R196" s="90"/>
    </row>
    <row r="197" spans="1:18" ht="25.5" customHeight="1">
      <c r="A197" s="108"/>
      <c r="B197" s="88"/>
      <c r="C197" s="88"/>
      <c r="D197" s="88"/>
      <c r="E197" s="88"/>
      <c r="F197" s="88"/>
      <c r="G197" s="111" t="str">
        <f>+G188</f>
        <v>December 31, 2021</v>
      </c>
      <c r="H197" s="109"/>
      <c r="I197" s="111" t="s">
        <v>61</v>
      </c>
      <c r="J197" s="109"/>
      <c r="K197" s="111" t="s">
        <v>62</v>
      </c>
      <c r="L197" s="109"/>
      <c r="M197" s="111" t="str">
        <f>+M188</f>
        <v>June 30, 2022</v>
      </c>
      <c r="N197" s="90"/>
      <c r="O197" s="90"/>
      <c r="P197" s="90"/>
      <c r="Q197" s="90"/>
      <c r="R197" s="90"/>
    </row>
    <row r="198" spans="1:18" ht="25.5" customHeight="1">
      <c r="A198" s="95" t="s">
        <v>241</v>
      </c>
      <c r="B198" s="39"/>
      <c r="C198" s="39"/>
      <c r="D198" s="39"/>
      <c r="E198" s="39"/>
      <c r="F198" s="39"/>
      <c r="G198" s="168"/>
      <c r="H198" s="83"/>
      <c r="I198" s="83"/>
      <c r="J198" s="83"/>
      <c r="K198" s="83"/>
      <c r="L198" s="83"/>
      <c r="M198" s="169"/>
      <c r="N198" s="90"/>
      <c r="O198" s="90"/>
      <c r="P198" s="90"/>
      <c r="Q198" s="90"/>
      <c r="R198" s="90"/>
    </row>
    <row r="199" spans="1:18" ht="25.5" customHeight="1">
      <c r="A199" s="108" t="s">
        <v>564</v>
      </c>
      <c r="B199" s="39"/>
      <c r="C199" s="39"/>
      <c r="D199" s="39"/>
      <c r="E199" s="39"/>
      <c r="G199" s="24">
        <v>5400000</v>
      </c>
      <c r="H199" s="62"/>
      <c r="I199" s="24">
        <v>0</v>
      </c>
      <c r="J199" s="24">
        <v>0</v>
      </c>
      <c r="K199" s="70">
        <v>-4800000</v>
      </c>
      <c r="L199" s="23"/>
      <c r="M199" s="132">
        <f>+G199+I199+K199</f>
        <v>600000</v>
      </c>
      <c r="N199" s="90"/>
      <c r="O199" s="90"/>
      <c r="P199" s="90"/>
      <c r="Q199" s="90"/>
      <c r="R199" s="90"/>
    </row>
    <row r="200" spans="1:18" ht="25.5" customHeight="1">
      <c r="A200" s="108" t="s">
        <v>48</v>
      </c>
      <c r="B200" s="39"/>
      <c r="C200" s="39"/>
      <c r="D200" s="39"/>
      <c r="E200" s="39"/>
      <c r="G200" s="24">
        <v>0</v>
      </c>
      <c r="H200" s="62"/>
      <c r="I200" s="24">
        <v>16900000</v>
      </c>
      <c r="J200" s="24"/>
      <c r="K200" s="70">
        <v>-12900000</v>
      </c>
      <c r="L200" s="23"/>
      <c r="M200" s="132">
        <f>+G200+I200+K200</f>
        <v>4000000</v>
      </c>
      <c r="N200" s="90"/>
      <c r="O200" s="90"/>
      <c r="P200" s="90"/>
      <c r="Q200" s="90"/>
      <c r="R200" s="90"/>
    </row>
    <row r="201" spans="1:18" ht="25.5" customHeight="1">
      <c r="A201" s="108" t="s">
        <v>49</v>
      </c>
      <c r="B201" s="39"/>
      <c r="C201" s="39"/>
      <c r="D201" s="39"/>
      <c r="E201" s="39"/>
      <c r="G201" s="24">
        <v>55000000</v>
      </c>
      <c r="H201" s="62"/>
      <c r="I201" s="24">
        <v>25000000</v>
      </c>
      <c r="J201" s="24">
        <v>0</v>
      </c>
      <c r="K201" s="24">
        <v>0</v>
      </c>
      <c r="L201" s="23"/>
      <c r="M201" s="132">
        <f>+G201+I201+K201</f>
        <v>80000000</v>
      </c>
      <c r="N201" s="90"/>
      <c r="O201" s="90"/>
      <c r="P201" s="90"/>
      <c r="Q201" s="90"/>
      <c r="R201" s="90"/>
    </row>
    <row r="202" spans="1:18" ht="25.5" customHeight="1">
      <c r="A202" s="108" t="s">
        <v>168</v>
      </c>
      <c r="B202" s="39"/>
      <c r="C202" s="39"/>
      <c r="D202" s="39"/>
      <c r="E202" s="39"/>
      <c r="G202" s="24">
        <v>30000000</v>
      </c>
      <c r="H202" s="62"/>
      <c r="I202" s="24">
        <v>0</v>
      </c>
      <c r="J202" s="24">
        <v>0</v>
      </c>
      <c r="K202" s="70">
        <v>-30000000</v>
      </c>
      <c r="L202" s="23"/>
      <c r="M202" s="132">
        <f>+G202+I202+K202</f>
        <v>0</v>
      </c>
      <c r="N202" s="90"/>
      <c r="O202" s="90"/>
      <c r="P202" s="90"/>
      <c r="Q202" s="90"/>
      <c r="R202" s="90"/>
    </row>
    <row r="203" spans="1:18" ht="25.5" customHeight="1">
      <c r="A203" s="30" t="s">
        <v>561</v>
      </c>
      <c r="B203" s="30"/>
      <c r="C203" s="39"/>
      <c r="D203" s="39"/>
      <c r="E203" s="39"/>
      <c r="G203" s="24">
        <v>0</v>
      </c>
      <c r="H203" s="62"/>
      <c r="I203" s="24">
        <v>30000000</v>
      </c>
      <c r="J203" s="24"/>
      <c r="K203" s="70">
        <v>-30000000</v>
      </c>
      <c r="L203" s="23"/>
      <c r="M203" s="132">
        <f t="shared" ref="M203:M204" si="1">+G203+I203+K203</f>
        <v>0</v>
      </c>
      <c r="N203" s="90"/>
      <c r="O203" s="90"/>
      <c r="P203" s="90"/>
      <c r="Q203" s="90"/>
      <c r="R203" s="90"/>
    </row>
    <row r="204" spans="1:18" ht="25.5" customHeight="1">
      <c r="A204" s="51" t="s">
        <v>562</v>
      </c>
      <c r="B204" s="30"/>
      <c r="C204" s="39"/>
      <c r="D204" s="39"/>
      <c r="E204" s="39"/>
      <c r="G204" s="24">
        <v>0</v>
      </c>
      <c r="H204" s="62"/>
      <c r="I204" s="24">
        <v>40000000</v>
      </c>
      <c r="J204" s="24"/>
      <c r="K204" s="70">
        <v>-40000000</v>
      </c>
      <c r="L204" s="23"/>
      <c r="M204" s="132">
        <f t="shared" si="1"/>
        <v>0</v>
      </c>
      <c r="N204" s="90"/>
      <c r="O204" s="90"/>
      <c r="P204" s="90"/>
      <c r="Q204" s="90"/>
      <c r="R204" s="90"/>
    </row>
    <row r="205" spans="1:18" ht="25.5" customHeight="1">
      <c r="A205" s="108" t="s">
        <v>1027</v>
      </c>
      <c r="B205" s="39"/>
      <c r="C205" s="39"/>
      <c r="D205" s="39"/>
      <c r="E205" s="39"/>
      <c r="G205" s="132">
        <v>0</v>
      </c>
      <c r="H205" s="62"/>
      <c r="I205" s="24">
        <v>40000000</v>
      </c>
      <c r="J205" s="132">
        <v>0</v>
      </c>
      <c r="K205" s="24">
        <v>0</v>
      </c>
      <c r="L205" s="23"/>
      <c r="M205" s="132">
        <f>+G205+I205+K205</f>
        <v>40000000</v>
      </c>
      <c r="N205" s="90"/>
      <c r="O205" s="90"/>
      <c r="P205" s="90"/>
      <c r="Q205" s="90"/>
      <c r="R205" s="90"/>
    </row>
    <row r="206" spans="1:18" ht="25.5" customHeight="1" thickBot="1">
      <c r="A206" s="108" t="s">
        <v>45</v>
      </c>
      <c r="B206" s="39"/>
      <c r="C206" s="39"/>
      <c r="D206" s="39"/>
      <c r="E206" s="39"/>
      <c r="G206" s="174">
        <f>SUM(G199:G205)</f>
        <v>90400000</v>
      </c>
      <c r="H206" s="155"/>
      <c r="I206" s="174">
        <f>SUM(I199:I205)</f>
        <v>151900000</v>
      </c>
      <c r="J206" s="23"/>
      <c r="K206" s="285">
        <f>SUM(K199:K205)</f>
        <v>-117700000</v>
      </c>
      <c r="L206" s="23"/>
      <c r="M206" s="174">
        <f>SUM(M199:M205)</f>
        <v>124600000</v>
      </c>
      <c r="N206" s="90"/>
      <c r="O206" s="90"/>
      <c r="P206" s="90"/>
      <c r="Q206" s="90"/>
      <c r="R206" s="90"/>
    </row>
    <row r="207" spans="1:18" ht="25.5" customHeight="1" thickTop="1">
      <c r="A207" s="108"/>
      <c r="B207" s="39"/>
      <c r="C207" s="39"/>
      <c r="D207" s="39"/>
      <c r="E207" s="39"/>
      <c r="G207" s="159"/>
      <c r="H207" s="155"/>
      <c r="I207" s="159"/>
      <c r="J207" s="23"/>
      <c r="K207" s="159"/>
      <c r="L207" s="23"/>
      <c r="M207" s="159"/>
      <c r="N207" s="90"/>
      <c r="O207" s="90"/>
      <c r="P207" s="90"/>
      <c r="Q207" s="90"/>
      <c r="R207" s="90"/>
    </row>
    <row r="208" spans="1:18" ht="25.5" customHeight="1">
      <c r="A208" s="108"/>
      <c r="B208" s="39"/>
      <c r="C208" s="39"/>
      <c r="D208" s="39"/>
      <c r="E208" s="39"/>
      <c r="G208" s="373" t="s">
        <v>38</v>
      </c>
      <c r="H208" s="373"/>
      <c r="I208" s="373"/>
      <c r="J208" s="373"/>
      <c r="K208" s="373"/>
      <c r="L208" s="373"/>
      <c r="M208" s="373"/>
      <c r="N208" s="90"/>
      <c r="O208" s="90"/>
      <c r="P208" s="90"/>
      <c r="Q208" s="90"/>
      <c r="R208" s="90"/>
    </row>
    <row r="209" spans="1:18" ht="25.5" customHeight="1">
      <c r="A209" s="108"/>
      <c r="B209" s="39"/>
      <c r="C209" s="39"/>
      <c r="D209" s="39"/>
      <c r="E209" s="39"/>
      <c r="G209" s="378" t="s">
        <v>39</v>
      </c>
      <c r="H209" s="378"/>
      <c r="I209" s="378"/>
      <c r="J209" s="109"/>
      <c r="K209" s="378" t="s">
        <v>40</v>
      </c>
      <c r="L209" s="378"/>
      <c r="M209" s="378"/>
      <c r="N209" s="90"/>
      <c r="O209" s="90"/>
      <c r="P209" s="90"/>
      <c r="Q209" s="90"/>
      <c r="R209" s="90"/>
    </row>
    <row r="210" spans="1:18" ht="25.5" customHeight="1">
      <c r="A210" s="108"/>
      <c r="B210" s="39"/>
      <c r="C210" s="39"/>
      <c r="D210" s="39"/>
      <c r="E210" s="39"/>
      <c r="G210" s="110" t="str">
        <f>+M197</f>
        <v>June 30, 2022</v>
      </c>
      <c r="H210" s="109"/>
      <c r="I210" s="110" t="str">
        <f>+G197</f>
        <v>December 31, 2021</v>
      </c>
      <c r="J210" s="109"/>
      <c r="K210" s="110" t="str">
        <f>+G210</f>
        <v>June 30, 2022</v>
      </c>
      <c r="L210" s="109"/>
      <c r="M210" s="110" t="str">
        <f>+I210</f>
        <v>December 31, 2021</v>
      </c>
      <c r="N210" s="90"/>
      <c r="O210" s="90"/>
      <c r="P210" s="90"/>
      <c r="Q210" s="90"/>
      <c r="R210" s="90"/>
    </row>
    <row r="211" spans="1:18" ht="25.5" customHeight="1">
      <c r="A211" s="12" t="s">
        <v>582</v>
      </c>
      <c r="B211" s="88"/>
      <c r="C211" s="51"/>
      <c r="D211" s="88"/>
      <c r="G211" s="90"/>
      <c r="H211" s="90"/>
      <c r="I211" s="90"/>
      <c r="J211" s="90"/>
      <c r="K211" s="90"/>
      <c r="L211" s="90"/>
      <c r="M211" s="90"/>
      <c r="N211" s="90"/>
      <c r="O211" s="90"/>
      <c r="P211" s="90"/>
      <c r="Q211" s="90"/>
      <c r="R211" s="90"/>
    </row>
    <row r="212" spans="1:18" ht="25.5" customHeight="1">
      <c r="A212" s="201" t="s">
        <v>606</v>
      </c>
      <c r="B212" s="88"/>
      <c r="C212" s="51"/>
      <c r="D212" s="88"/>
      <c r="G212" s="90"/>
      <c r="H212" s="90"/>
      <c r="I212" s="90"/>
      <c r="J212" s="90"/>
      <c r="K212" s="90"/>
      <c r="L212" s="90"/>
      <c r="M212" s="90"/>
      <c r="N212" s="90"/>
      <c r="O212" s="90"/>
      <c r="P212" s="90"/>
      <c r="Q212" s="90"/>
      <c r="R212" s="90"/>
    </row>
    <row r="213" spans="1:18" ht="25.5" customHeight="1">
      <c r="A213" s="51" t="s">
        <v>611</v>
      </c>
      <c r="B213" s="30"/>
      <c r="C213" s="30"/>
      <c r="D213" s="30"/>
      <c r="E213" s="30"/>
      <c r="F213" s="108"/>
      <c r="G213" s="70">
        <v>20000000</v>
      </c>
      <c r="H213" s="233"/>
      <c r="I213" s="24">
        <v>40000000</v>
      </c>
      <c r="J213" s="233"/>
      <c r="K213" s="70">
        <v>20000000</v>
      </c>
      <c r="L213" s="233"/>
      <c r="M213" s="24">
        <v>40000000</v>
      </c>
      <c r="N213" s="90"/>
      <c r="O213" s="30"/>
      <c r="P213" s="90"/>
      <c r="Q213" s="90"/>
      <c r="R213" s="90"/>
    </row>
    <row r="214" spans="1:18" ht="25.5" customHeight="1">
      <c r="A214" s="51"/>
      <c r="B214" s="90"/>
      <c r="C214" s="39"/>
      <c r="D214" s="30"/>
      <c r="E214" s="30"/>
      <c r="F214" s="108"/>
      <c r="G214" s="24"/>
      <c r="H214" s="233"/>
      <c r="I214" s="24"/>
      <c r="J214" s="233"/>
      <c r="K214" s="24"/>
      <c r="L214" s="23"/>
      <c r="M214" s="132"/>
      <c r="N214" s="90"/>
      <c r="O214" s="30"/>
      <c r="P214" s="90"/>
      <c r="Q214" s="90"/>
      <c r="R214" s="90"/>
    </row>
    <row r="215" spans="1:18" ht="25.5" customHeight="1">
      <c r="A215" s="51"/>
      <c r="B215" s="90"/>
      <c r="C215" s="39"/>
      <c r="D215" s="30"/>
      <c r="E215" s="30"/>
      <c r="F215" s="108"/>
      <c r="G215" s="24"/>
      <c r="H215" s="233"/>
      <c r="I215" s="24"/>
      <c r="J215" s="233"/>
      <c r="K215" s="24"/>
      <c r="L215" s="23"/>
      <c r="M215" s="132"/>
      <c r="N215" s="90"/>
      <c r="O215" s="30"/>
      <c r="P215" s="90"/>
      <c r="Q215" s="90"/>
      <c r="R215" s="90"/>
    </row>
    <row r="216" spans="1:18" ht="25.5" customHeight="1">
      <c r="A216" s="370" t="str">
        <f>+A180</f>
        <v>(Sign) ……………………………………...........……………………………...……………. Authorized Director</v>
      </c>
      <c r="B216" s="370"/>
      <c r="C216" s="370"/>
      <c r="D216" s="370"/>
      <c r="E216" s="370"/>
      <c r="F216" s="370"/>
      <c r="G216" s="370"/>
      <c r="H216" s="370"/>
      <c r="I216" s="370"/>
      <c r="J216" s="370"/>
      <c r="K216" s="370"/>
      <c r="L216" s="370"/>
      <c r="M216" s="370"/>
      <c r="N216" s="90"/>
      <c r="O216" s="90"/>
      <c r="P216" s="90"/>
      <c r="Q216" s="90"/>
      <c r="R216" s="90"/>
    </row>
    <row r="217" spans="1:18" ht="25.5" customHeight="1">
      <c r="A217" s="108"/>
      <c r="B217" s="108"/>
      <c r="C217" s="108" t="str">
        <f>+C181</f>
        <v xml:space="preserve">                (                                                                                                                                )           </v>
      </c>
      <c r="D217" s="108"/>
      <c r="E217" s="108"/>
      <c r="F217" s="108"/>
      <c r="G217" s="108"/>
      <c r="H217" s="108"/>
      <c r="I217" s="108"/>
      <c r="J217" s="108"/>
      <c r="K217" s="51"/>
      <c r="L217" s="51"/>
      <c r="M217" s="51"/>
      <c r="N217" s="90"/>
      <c r="O217" s="90"/>
      <c r="P217" s="90"/>
      <c r="Q217" s="90"/>
      <c r="R217" s="90"/>
    </row>
    <row r="218" spans="1:18" ht="23.4" customHeight="1">
      <c r="A218" s="374" t="s">
        <v>33</v>
      </c>
      <c r="B218" s="370"/>
      <c r="C218" s="370"/>
      <c r="D218" s="370"/>
      <c r="E218" s="370"/>
      <c r="F218" s="370"/>
      <c r="G218" s="370"/>
      <c r="H218" s="370"/>
      <c r="I218" s="370"/>
      <c r="J218" s="370"/>
      <c r="K218" s="370"/>
      <c r="L218" s="370"/>
      <c r="M218" s="370"/>
      <c r="N218" s="90"/>
      <c r="O218" s="90"/>
      <c r="P218" s="90"/>
      <c r="Q218" s="90"/>
      <c r="R218" s="90"/>
    </row>
    <row r="219" spans="1:18" ht="23.4" customHeight="1">
      <c r="A219" s="51"/>
      <c r="B219" s="90"/>
      <c r="C219" s="39"/>
      <c r="D219" s="30"/>
      <c r="E219" s="30"/>
      <c r="F219" s="108"/>
      <c r="G219" s="132"/>
      <c r="H219" s="62"/>
      <c r="I219" s="132"/>
      <c r="J219" s="23"/>
      <c r="K219" s="132"/>
      <c r="L219" s="23"/>
      <c r="M219" s="132"/>
      <c r="N219" s="90"/>
      <c r="O219" s="30"/>
      <c r="P219" s="90"/>
      <c r="Q219" s="90"/>
      <c r="R219" s="90"/>
    </row>
    <row r="220" spans="1:18" ht="23.4" customHeight="1">
      <c r="A220" s="108" t="s">
        <v>1231</v>
      </c>
      <c r="B220" s="109"/>
      <c r="C220" s="109"/>
      <c r="D220" s="109"/>
      <c r="E220" s="109"/>
      <c r="F220" s="109"/>
      <c r="G220" s="109"/>
      <c r="H220" s="109"/>
      <c r="I220" s="109"/>
      <c r="J220" s="109"/>
      <c r="K220" s="109"/>
      <c r="L220" s="109"/>
      <c r="M220" s="109"/>
      <c r="N220" s="90"/>
      <c r="O220" s="90"/>
      <c r="P220" s="90"/>
      <c r="Q220" s="90"/>
      <c r="R220" s="90"/>
    </row>
    <row r="221" spans="1:18" ht="15" customHeight="1">
      <c r="A221" s="108"/>
      <c r="B221" s="109"/>
      <c r="C221" s="109"/>
      <c r="D221" s="109"/>
      <c r="E221" s="109"/>
      <c r="F221" s="109"/>
      <c r="G221" s="109"/>
      <c r="H221" s="109"/>
      <c r="I221" s="109"/>
      <c r="J221" s="109"/>
      <c r="K221" s="109"/>
      <c r="L221" s="109"/>
      <c r="M221" s="109"/>
      <c r="N221" s="90"/>
      <c r="O221" s="90"/>
      <c r="P221" s="90"/>
      <c r="Q221" s="90"/>
      <c r="R221" s="90"/>
    </row>
    <row r="222" spans="1:18" ht="23.4" customHeight="1">
      <c r="A222" s="108"/>
      <c r="B222" s="30"/>
      <c r="C222" s="30"/>
      <c r="D222" s="30"/>
      <c r="E222" s="30"/>
      <c r="F222" s="108"/>
      <c r="G222" s="373" t="s">
        <v>38</v>
      </c>
      <c r="H222" s="373"/>
      <c r="I222" s="373"/>
      <c r="J222" s="373"/>
      <c r="K222" s="373"/>
      <c r="L222" s="373"/>
      <c r="M222" s="373"/>
      <c r="N222" s="90"/>
      <c r="O222" s="30"/>
      <c r="P222" s="90"/>
      <c r="Q222" s="90"/>
      <c r="R222" s="90"/>
    </row>
    <row r="223" spans="1:18" ht="23.4" customHeight="1">
      <c r="A223" s="108"/>
      <c r="B223" s="30"/>
      <c r="C223" s="30"/>
      <c r="D223" s="30"/>
      <c r="E223" s="30"/>
      <c r="F223" s="108"/>
      <c r="G223" s="109" t="s">
        <v>59</v>
      </c>
      <c r="H223" s="109"/>
      <c r="I223" s="378" t="s">
        <v>60</v>
      </c>
      <c r="J223" s="378"/>
      <c r="K223" s="378"/>
      <c r="L223" s="109"/>
      <c r="M223" s="109" t="s">
        <v>59</v>
      </c>
      <c r="N223" s="90"/>
      <c r="O223" s="30"/>
      <c r="P223" s="90"/>
      <c r="Q223" s="90"/>
      <c r="R223" s="90"/>
    </row>
    <row r="224" spans="1:18" ht="23.4" customHeight="1">
      <c r="A224" s="108"/>
      <c r="B224" s="12"/>
      <c r="C224" s="30"/>
      <c r="D224" s="30"/>
      <c r="E224" s="30"/>
      <c r="F224" s="108"/>
      <c r="G224" s="111" t="str">
        <f>+G188</f>
        <v>December 31, 2021</v>
      </c>
      <c r="H224" s="109"/>
      <c r="I224" s="111" t="s">
        <v>61</v>
      </c>
      <c r="J224" s="109"/>
      <c r="K224" s="111" t="s">
        <v>62</v>
      </c>
      <c r="L224" s="109"/>
      <c r="M224" s="111" t="str">
        <f>+M188</f>
        <v>June 30, 2022</v>
      </c>
      <c r="N224" s="90"/>
      <c r="O224" s="30"/>
      <c r="P224" s="90"/>
      <c r="Q224" s="90"/>
      <c r="R224" s="90"/>
    </row>
    <row r="225" spans="1:18" ht="23.4" customHeight="1">
      <c r="A225" s="95" t="s">
        <v>754</v>
      </c>
      <c r="B225" s="90"/>
      <c r="C225" s="39"/>
      <c r="D225" s="30"/>
      <c r="E225" s="30"/>
      <c r="F225" s="108"/>
      <c r="G225" s="168"/>
      <c r="H225" s="83"/>
      <c r="I225" s="83"/>
      <c r="J225" s="83"/>
      <c r="K225" s="83"/>
      <c r="L225" s="83"/>
      <c r="M225" s="169"/>
      <c r="N225" s="90"/>
      <c r="O225" s="30"/>
      <c r="P225" s="90"/>
      <c r="Q225" s="90"/>
      <c r="R225" s="90"/>
    </row>
    <row r="226" spans="1:18" ht="23.4" customHeight="1">
      <c r="A226" s="95" t="s">
        <v>755</v>
      </c>
      <c r="B226" s="90"/>
      <c r="C226" s="39"/>
      <c r="D226" s="30"/>
      <c r="E226" s="30"/>
      <c r="F226" s="108"/>
      <c r="G226" s="168"/>
      <c r="H226" s="83"/>
      <c r="I226" s="83"/>
      <c r="J226" s="83"/>
      <c r="K226" s="83"/>
      <c r="L226" s="83"/>
      <c r="M226" s="169"/>
      <c r="N226" s="90"/>
      <c r="O226" s="30"/>
      <c r="P226" s="90"/>
      <c r="Q226" s="90"/>
      <c r="R226" s="90"/>
    </row>
    <row r="227" spans="1:18" ht="23.4" customHeight="1">
      <c r="A227" s="51" t="s">
        <v>611</v>
      </c>
      <c r="B227" s="90"/>
      <c r="C227" s="39"/>
      <c r="D227" s="30"/>
      <c r="E227" s="30"/>
      <c r="F227" s="108"/>
      <c r="G227" s="24">
        <v>40000000</v>
      </c>
      <c r="H227" s="233"/>
      <c r="I227" s="24">
        <v>0</v>
      </c>
      <c r="J227" s="233"/>
      <c r="K227" s="70">
        <v>-20000000</v>
      </c>
      <c r="L227" s="233"/>
      <c r="M227" s="24">
        <f>SUM(G227:K227)</f>
        <v>20000000</v>
      </c>
      <c r="N227" s="90"/>
      <c r="O227" s="30"/>
      <c r="P227" s="90"/>
      <c r="Q227" s="90"/>
      <c r="R227" s="90"/>
    </row>
    <row r="228" spans="1:18" ht="23.4" customHeight="1">
      <c r="A228" s="51"/>
      <c r="B228" s="90"/>
      <c r="C228" s="39"/>
      <c r="D228" s="30"/>
      <c r="E228" s="30"/>
      <c r="F228" s="108"/>
      <c r="G228" s="24"/>
      <c r="H228" s="233"/>
      <c r="I228" s="24"/>
      <c r="J228" s="233"/>
      <c r="K228" s="24"/>
      <c r="L228" s="233"/>
      <c r="M228" s="24"/>
      <c r="N228" s="90"/>
      <c r="O228" s="30"/>
      <c r="P228" s="90"/>
      <c r="Q228" s="90"/>
      <c r="R228" s="90"/>
    </row>
    <row r="229" spans="1:18" ht="23.4" customHeight="1">
      <c r="A229" s="51"/>
      <c r="B229" s="30"/>
      <c r="C229" s="30"/>
      <c r="D229" s="30"/>
      <c r="E229" s="30"/>
      <c r="F229" s="108"/>
      <c r="G229" s="373" t="s">
        <v>38</v>
      </c>
      <c r="H229" s="373"/>
      <c r="I229" s="373"/>
      <c r="J229" s="373"/>
      <c r="K229" s="373"/>
      <c r="L229" s="373"/>
      <c r="M229" s="373"/>
      <c r="N229" s="90"/>
      <c r="O229" s="30"/>
      <c r="P229" s="90"/>
      <c r="Q229" s="90"/>
      <c r="R229" s="90"/>
    </row>
    <row r="230" spans="1:18" ht="23.4" customHeight="1">
      <c r="A230" s="51"/>
      <c r="B230" s="30"/>
      <c r="C230" s="30"/>
      <c r="D230" s="30"/>
      <c r="E230" s="30"/>
      <c r="F230" s="108"/>
      <c r="G230" s="378" t="s">
        <v>39</v>
      </c>
      <c r="H230" s="378"/>
      <c r="I230" s="378"/>
      <c r="J230" s="109"/>
      <c r="K230" s="378" t="s">
        <v>40</v>
      </c>
      <c r="L230" s="378"/>
      <c r="M230" s="378"/>
      <c r="N230" s="90"/>
      <c r="O230" s="30"/>
      <c r="P230" s="90"/>
      <c r="Q230" s="90"/>
      <c r="R230" s="90"/>
    </row>
    <row r="231" spans="1:18" ht="23.4" customHeight="1">
      <c r="A231" s="51"/>
      <c r="B231" s="30"/>
      <c r="C231" s="30"/>
      <c r="D231" s="30"/>
      <c r="E231" s="30"/>
      <c r="F231" s="108"/>
      <c r="G231" s="110" t="str">
        <f>+G149</f>
        <v>June 30, 2022</v>
      </c>
      <c r="H231" s="109"/>
      <c r="I231" s="110" t="str">
        <f>+I149</f>
        <v>December 31, 2021</v>
      </c>
      <c r="J231" s="109"/>
      <c r="K231" s="110" t="str">
        <f>+G231</f>
        <v>June 30, 2022</v>
      </c>
      <c r="L231" s="109"/>
      <c r="M231" s="110" t="str">
        <f>+I231</f>
        <v>December 31, 2021</v>
      </c>
      <c r="N231" s="90"/>
      <c r="O231" s="30"/>
      <c r="P231" s="90"/>
      <c r="Q231" s="90"/>
      <c r="R231" s="90"/>
    </row>
    <row r="232" spans="1:18" ht="23.4" customHeight="1">
      <c r="A232" s="12" t="s">
        <v>744</v>
      </c>
      <c r="B232" s="30"/>
      <c r="C232" s="30"/>
      <c r="D232" s="30"/>
      <c r="E232" s="30"/>
      <c r="F232" s="108"/>
      <c r="G232" s="24"/>
      <c r="H232" s="83"/>
      <c r="I232" s="24"/>
      <c r="J232" s="83"/>
      <c r="K232" s="24"/>
      <c r="L232" s="83"/>
      <c r="M232" s="24"/>
      <c r="N232" s="90"/>
      <c r="O232" s="30"/>
      <c r="P232" s="90"/>
      <c r="Q232" s="90"/>
      <c r="R232" s="90"/>
    </row>
    <row r="233" spans="1:18" ht="23.4" customHeight="1">
      <c r="A233" s="51" t="s">
        <v>73</v>
      </c>
      <c r="B233" s="30"/>
      <c r="C233" s="30"/>
      <c r="D233" s="30"/>
      <c r="E233" s="30"/>
      <c r="F233" s="108"/>
      <c r="G233" s="62">
        <v>0</v>
      </c>
      <c r="H233" s="62"/>
      <c r="I233" s="62">
        <v>0</v>
      </c>
      <c r="J233" s="25"/>
      <c r="K233" s="62">
        <v>387895.57</v>
      </c>
      <c r="L233" s="25"/>
      <c r="M233" s="62">
        <v>1415896</v>
      </c>
      <c r="N233" s="90"/>
      <c r="O233" s="30"/>
      <c r="P233" s="90"/>
      <c r="Q233" s="90"/>
      <c r="R233" s="90"/>
    </row>
    <row r="234" spans="1:18" ht="23.4" customHeight="1">
      <c r="A234" s="51" t="s">
        <v>128</v>
      </c>
      <c r="B234" s="30"/>
      <c r="C234" s="30"/>
      <c r="D234" s="30"/>
      <c r="E234" s="30"/>
      <c r="F234" s="108"/>
      <c r="G234" s="62">
        <v>0</v>
      </c>
      <c r="H234" s="62"/>
      <c r="I234" s="62">
        <v>0</v>
      </c>
      <c r="J234" s="23"/>
      <c r="K234" s="62">
        <v>1633878</v>
      </c>
      <c r="L234" s="23"/>
      <c r="M234" s="62">
        <v>1446582</v>
      </c>
      <c r="N234" s="90"/>
      <c r="O234" s="30"/>
      <c r="P234" s="90"/>
      <c r="Q234" s="90"/>
      <c r="R234" s="90"/>
    </row>
    <row r="235" spans="1:18" ht="23.4" customHeight="1">
      <c r="A235" s="51" t="s">
        <v>129</v>
      </c>
      <c r="B235" s="30"/>
      <c r="C235" s="30"/>
      <c r="D235" s="30"/>
      <c r="E235" s="30"/>
      <c r="F235" s="108"/>
      <c r="G235" s="62">
        <v>0</v>
      </c>
      <c r="H235" s="62"/>
      <c r="I235" s="62">
        <v>0</v>
      </c>
      <c r="J235" s="23"/>
      <c r="K235" s="62">
        <v>1958377.39</v>
      </c>
      <c r="L235" s="23"/>
      <c r="M235" s="62">
        <v>1443624.6</v>
      </c>
      <c r="N235" s="90"/>
      <c r="O235" s="30"/>
      <c r="P235" s="90"/>
      <c r="Q235" s="90"/>
      <c r="R235" s="90"/>
    </row>
    <row r="236" spans="1:18" ht="23.4" customHeight="1">
      <c r="A236" s="51" t="s">
        <v>130</v>
      </c>
      <c r="B236" s="30"/>
      <c r="C236" s="30"/>
      <c r="D236" s="30"/>
      <c r="E236" s="30"/>
      <c r="F236" s="108"/>
      <c r="G236" s="62">
        <v>0</v>
      </c>
      <c r="H236" s="62"/>
      <c r="I236" s="62">
        <v>0</v>
      </c>
      <c r="J236" s="23"/>
      <c r="K236" s="62">
        <v>1292976.97</v>
      </c>
      <c r="L236" s="23"/>
      <c r="M236" s="62">
        <v>3577510.93</v>
      </c>
      <c r="N236" s="90"/>
      <c r="O236" s="30"/>
      <c r="P236" s="90"/>
      <c r="Q236" s="90"/>
      <c r="R236" s="90"/>
    </row>
    <row r="237" spans="1:18" ht="23.4" customHeight="1">
      <c r="A237" s="30" t="s">
        <v>561</v>
      </c>
      <c r="B237" s="30"/>
      <c r="C237" s="30"/>
      <c r="D237" s="30"/>
      <c r="E237" s="30"/>
      <c r="F237" s="108"/>
      <c r="G237" s="62">
        <v>0</v>
      </c>
      <c r="H237" s="62"/>
      <c r="I237" s="62">
        <v>0</v>
      </c>
      <c r="J237" s="23"/>
      <c r="K237" s="62">
        <v>2297224</v>
      </c>
      <c r="L237" s="23"/>
      <c r="M237" s="62">
        <v>0</v>
      </c>
      <c r="N237" s="90"/>
      <c r="O237" s="30"/>
      <c r="P237" s="90"/>
      <c r="Q237" s="90"/>
      <c r="R237" s="90"/>
    </row>
    <row r="238" spans="1:18" ht="23.4" customHeight="1">
      <c r="A238" s="51" t="s">
        <v>562</v>
      </c>
      <c r="B238" s="30"/>
      <c r="C238" s="30"/>
      <c r="D238" s="30"/>
      <c r="E238" s="30"/>
      <c r="F238" s="108"/>
      <c r="G238" s="62">
        <v>0</v>
      </c>
      <c r="H238" s="62"/>
      <c r="I238" s="62">
        <v>0</v>
      </c>
      <c r="J238" s="23"/>
      <c r="K238" s="62">
        <v>3888498.93</v>
      </c>
      <c r="L238" s="23"/>
      <c r="M238" s="62">
        <v>3080237.5</v>
      </c>
      <c r="N238" s="90"/>
      <c r="O238" s="30"/>
      <c r="P238" s="90"/>
      <c r="Q238" s="90"/>
      <c r="R238" s="90"/>
    </row>
    <row r="239" spans="1:18" ht="23.4" customHeight="1">
      <c r="A239" s="51" t="s">
        <v>53</v>
      </c>
      <c r="B239" s="30"/>
      <c r="C239" s="30"/>
      <c r="D239" s="30"/>
      <c r="E239" s="30"/>
      <c r="F239" s="108"/>
      <c r="G239" s="62">
        <v>3781552.35</v>
      </c>
      <c r="H239" s="62"/>
      <c r="I239" s="62">
        <v>1997530.25</v>
      </c>
      <c r="J239" s="23"/>
      <c r="K239" s="62">
        <v>0</v>
      </c>
      <c r="L239" s="23"/>
      <c r="M239" s="62">
        <v>0</v>
      </c>
      <c r="N239" s="90"/>
      <c r="O239" s="30"/>
      <c r="P239" s="90"/>
      <c r="Q239" s="90"/>
      <c r="R239" s="90"/>
    </row>
    <row r="240" spans="1:18" ht="23.4" customHeight="1" thickBot="1">
      <c r="A240" s="108" t="s">
        <v>45</v>
      </c>
      <c r="B240" s="30"/>
      <c r="C240" s="30"/>
      <c r="D240" s="30"/>
      <c r="E240" s="30"/>
      <c r="F240" s="108"/>
      <c r="G240" s="35">
        <f>SUM(G233:H239)</f>
        <v>3781552.35</v>
      </c>
      <c r="H240" s="24"/>
      <c r="I240" s="35">
        <f>SUM(I233:I239)</f>
        <v>1997530.25</v>
      </c>
      <c r="J240" s="25"/>
      <c r="K240" s="35">
        <f>SUM(K233:K239)</f>
        <v>11458850.859999999</v>
      </c>
      <c r="L240" s="25"/>
      <c r="M240" s="35">
        <f>SUM(M233:M239)</f>
        <v>10963851.029999999</v>
      </c>
      <c r="N240" s="90"/>
      <c r="O240" s="30"/>
      <c r="P240" s="90"/>
      <c r="Q240" s="90"/>
      <c r="R240" s="90"/>
    </row>
    <row r="241" spans="1:18" ht="23.4" customHeight="1" thickTop="1">
      <c r="A241" s="108"/>
      <c r="B241" s="30"/>
      <c r="C241" s="30"/>
      <c r="D241" s="30"/>
      <c r="E241" s="30"/>
      <c r="F241" s="108"/>
      <c r="G241" s="29"/>
      <c r="H241" s="24"/>
      <c r="I241" s="29"/>
      <c r="J241" s="25"/>
      <c r="K241" s="29"/>
      <c r="L241" s="25"/>
      <c r="M241" s="29"/>
      <c r="N241" s="90"/>
      <c r="O241" s="30"/>
      <c r="P241" s="90"/>
      <c r="Q241" s="90"/>
      <c r="R241" s="90"/>
    </row>
    <row r="242" spans="1:18" s="30" customFormat="1" ht="23.4" customHeight="1">
      <c r="A242" s="108" t="s">
        <v>67</v>
      </c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</row>
    <row r="243" spans="1:18" s="88" customFormat="1" ht="23.4" customHeight="1">
      <c r="A243" s="108" t="s">
        <v>1266</v>
      </c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</row>
    <row r="244" spans="1:18" s="88" customFormat="1" ht="15" customHeight="1">
      <c r="A244" s="108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</row>
    <row r="245" spans="1:18" s="88" customFormat="1" ht="23.4" customHeight="1">
      <c r="A245" s="26"/>
      <c r="B245" s="26"/>
      <c r="C245" s="26"/>
      <c r="D245" s="26"/>
      <c r="E245" s="26"/>
      <c r="F245" s="26"/>
      <c r="G245" s="373" t="s">
        <v>38</v>
      </c>
      <c r="H245" s="373"/>
      <c r="I245" s="373"/>
      <c r="J245" s="373"/>
      <c r="K245" s="373"/>
      <c r="L245" s="373"/>
      <c r="M245" s="373"/>
    </row>
    <row r="246" spans="1:18" s="88" customFormat="1" ht="23.4" customHeight="1">
      <c r="A246" s="26"/>
      <c r="B246" s="26"/>
      <c r="C246" s="26"/>
      <c r="D246" s="26"/>
      <c r="E246" s="26"/>
      <c r="F246" s="26"/>
      <c r="G246" s="378" t="s">
        <v>39</v>
      </c>
      <c r="H246" s="378"/>
      <c r="I246" s="378"/>
      <c r="J246" s="109"/>
      <c r="K246" s="378" t="s">
        <v>40</v>
      </c>
      <c r="L246" s="378"/>
      <c r="M246" s="378"/>
    </row>
    <row r="247" spans="1:18" s="88" customFormat="1" ht="23.4" customHeight="1">
      <c r="A247" s="26"/>
      <c r="B247" s="26"/>
      <c r="C247" s="26"/>
      <c r="D247" s="26"/>
      <c r="E247" s="26"/>
      <c r="F247" s="26"/>
      <c r="G247" s="143" t="s">
        <v>833</v>
      </c>
      <c r="H247" s="109"/>
      <c r="I247" s="143" t="s">
        <v>523</v>
      </c>
      <c r="J247" s="109"/>
      <c r="K247" s="110" t="str">
        <f>+G247</f>
        <v>2022</v>
      </c>
      <c r="L247" s="109"/>
      <c r="M247" s="110" t="str">
        <f>+I247</f>
        <v>2021</v>
      </c>
    </row>
    <row r="248" spans="1:18" s="88" customFormat="1" ht="23.4" customHeight="1">
      <c r="A248" s="12" t="s">
        <v>68</v>
      </c>
      <c r="B248" s="26"/>
      <c r="C248" s="26"/>
      <c r="D248" s="26"/>
      <c r="E248" s="26"/>
      <c r="F248" s="26"/>
      <c r="G248" s="108"/>
      <c r="H248" s="38"/>
      <c r="I248" s="108"/>
      <c r="J248" s="108"/>
      <c r="K248" s="108"/>
      <c r="L248" s="38"/>
      <c r="M248" s="108"/>
    </row>
    <row r="249" spans="1:18" s="88" customFormat="1" ht="23.4" customHeight="1">
      <c r="A249" s="26" t="s">
        <v>57</v>
      </c>
      <c r="B249" s="26"/>
      <c r="C249" s="108"/>
      <c r="D249" s="26"/>
      <c r="E249" s="26"/>
      <c r="F249" s="26"/>
      <c r="G249" s="234">
        <v>0</v>
      </c>
      <c r="H249" s="37"/>
      <c r="I249" s="234">
        <v>0</v>
      </c>
      <c r="J249" s="37"/>
      <c r="K249" s="234">
        <v>1041388.24</v>
      </c>
      <c r="L249" s="37"/>
      <c r="M249" s="234">
        <v>23842409.309999999</v>
      </c>
    </row>
    <row r="250" spans="1:18" s="88" customFormat="1" ht="23.4" customHeight="1">
      <c r="A250" s="26" t="s">
        <v>1028</v>
      </c>
      <c r="B250" s="26"/>
      <c r="C250" s="311"/>
      <c r="D250" s="26"/>
      <c r="E250" s="26"/>
      <c r="F250" s="26"/>
      <c r="G250" s="234">
        <v>43340386.100000001</v>
      </c>
      <c r="H250" s="37"/>
      <c r="I250" s="234">
        <v>0</v>
      </c>
      <c r="J250" s="37"/>
      <c r="K250" s="234">
        <v>43340386.100000001</v>
      </c>
      <c r="L250" s="37"/>
      <c r="M250" s="234">
        <v>0</v>
      </c>
    </row>
    <row r="251" spans="1:18" s="88" customFormat="1" ht="23.4" customHeight="1">
      <c r="A251" s="30" t="s">
        <v>168</v>
      </c>
      <c r="B251" s="26"/>
      <c r="C251" s="108"/>
      <c r="D251" s="26"/>
      <c r="E251" s="26"/>
      <c r="F251" s="26"/>
      <c r="G251" s="234">
        <v>0</v>
      </c>
      <c r="H251" s="37"/>
      <c r="I251" s="234">
        <v>0</v>
      </c>
      <c r="J251" s="37"/>
      <c r="K251" s="234">
        <v>0</v>
      </c>
      <c r="L251" s="37"/>
      <c r="M251" s="234">
        <v>99839.37</v>
      </c>
    </row>
    <row r="252" spans="1:18" s="88" customFormat="1" ht="23.4" customHeight="1">
      <c r="A252" s="30" t="s">
        <v>73</v>
      </c>
      <c r="B252" s="26"/>
      <c r="C252" s="26"/>
      <c r="D252" s="26"/>
      <c r="E252" s="26"/>
      <c r="F252" s="26"/>
      <c r="G252" s="234">
        <v>0</v>
      </c>
      <c r="H252" s="37"/>
      <c r="I252" s="234">
        <v>0</v>
      </c>
      <c r="J252" s="37"/>
      <c r="K252" s="234">
        <v>206620.79</v>
      </c>
      <c r="L252" s="37"/>
      <c r="M252" s="234">
        <v>3826871.83</v>
      </c>
    </row>
    <row r="253" spans="1:18" s="88" customFormat="1" ht="23.4" customHeight="1">
      <c r="A253" s="30" t="s">
        <v>44</v>
      </c>
      <c r="B253" s="26"/>
      <c r="C253" s="26"/>
      <c r="D253" s="26"/>
      <c r="E253" s="26"/>
      <c r="F253" s="26"/>
      <c r="G253" s="234">
        <v>0</v>
      </c>
      <c r="H253" s="37"/>
      <c r="I253" s="234">
        <v>0</v>
      </c>
      <c r="J253" s="37"/>
      <c r="K253" s="234">
        <v>0</v>
      </c>
      <c r="L253" s="37"/>
      <c r="M253" s="234">
        <v>187167.83</v>
      </c>
    </row>
    <row r="254" spans="1:18" ht="23.4" customHeight="1">
      <c r="G254" s="24"/>
      <c r="H254" s="24"/>
      <c r="I254" s="24"/>
      <c r="J254" s="24"/>
      <c r="K254" s="24"/>
      <c r="L254" s="24"/>
      <c r="M254" s="24"/>
      <c r="N254" s="90"/>
      <c r="O254" s="90"/>
      <c r="P254" s="90"/>
      <c r="Q254" s="90"/>
      <c r="R254" s="90"/>
    </row>
    <row r="255" spans="1:18" ht="23.4" customHeight="1" thickTop="1">
      <c r="G255" s="24"/>
      <c r="H255" s="24"/>
      <c r="I255" s="24"/>
      <c r="J255" s="24"/>
      <c r="K255" s="24"/>
      <c r="L255" s="24"/>
      <c r="M255" s="24"/>
      <c r="N255" s="90"/>
      <c r="O255" s="90"/>
      <c r="P255" s="90"/>
      <c r="Q255" s="90"/>
      <c r="R255" s="90"/>
    </row>
    <row r="256" spans="1:18" ht="23.4" customHeight="1">
      <c r="A256" s="370" t="str">
        <f>+A180</f>
        <v>(Sign) ……………………………………...........……………………………...……………. Authorized Director</v>
      </c>
      <c r="B256" s="370"/>
      <c r="C256" s="370"/>
      <c r="D256" s="370"/>
      <c r="E256" s="370"/>
      <c r="F256" s="370"/>
      <c r="G256" s="370"/>
      <c r="H256" s="370"/>
      <c r="I256" s="370"/>
      <c r="J256" s="370"/>
      <c r="K256" s="370"/>
      <c r="L256" s="370"/>
      <c r="M256" s="370"/>
      <c r="N256" s="90"/>
      <c r="O256" s="90"/>
      <c r="P256" s="90"/>
      <c r="Q256" s="90"/>
      <c r="R256" s="90"/>
    </row>
    <row r="257" spans="1:18" ht="23.4" customHeight="1">
      <c r="A257" s="108"/>
      <c r="B257" s="108"/>
      <c r="C257" s="108" t="str">
        <f>+C181</f>
        <v xml:space="preserve">                (                                                                                                                                )           </v>
      </c>
      <c r="D257" s="108"/>
      <c r="E257" s="108"/>
      <c r="F257" s="108"/>
      <c r="G257" s="108"/>
      <c r="H257" s="108"/>
      <c r="I257" s="108"/>
      <c r="J257" s="108"/>
      <c r="K257" s="51"/>
      <c r="L257" s="51"/>
      <c r="M257" s="51"/>
      <c r="N257" s="90"/>
      <c r="O257" s="90"/>
      <c r="P257" s="90"/>
      <c r="Q257" s="90"/>
      <c r="R257" s="90"/>
    </row>
    <row r="258" spans="1:18" ht="24" customHeight="1">
      <c r="A258" s="374" t="s">
        <v>296</v>
      </c>
      <c r="B258" s="370"/>
      <c r="C258" s="370"/>
      <c r="D258" s="370"/>
      <c r="E258" s="370"/>
      <c r="F258" s="370"/>
      <c r="G258" s="370"/>
      <c r="H258" s="370"/>
      <c r="I258" s="370"/>
      <c r="J258" s="370"/>
      <c r="K258" s="370"/>
      <c r="L258" s="370"/>
      <c r="M258" s="370"/>
      <c r="N258" s="90"/>
      <c r="O258" s="90"/>
      <c r="P258" s="90"/>
      <c r="Q258" s="90"/>
      <c r="R258" s="90"/>
    </row>
    <row r="259" spans="1:18" ht="24" customHeight="1">
      <c r="A259" s="108"/>
      <c r="B259" s="39"/>
      <c r="C259" s="39"/>
      <c r="D259" s="39"/>
      <c r="E259" s="39"/>
      <c r="G259" s="24"/>
      <c r="H259" s="24"/>
      <c r="I259" s="24"/>
      <c r="J259" s="24"/>
      <c r="K259" s="24"/>
      <c r="L259" s="24"/>
      <c r="M259" s="24"/>
      <c r="N259" s="90"/>
      <c r="O259" s="90"/>
      <c r="P259" s="90"/>
      <c r="Q259" s="90"/>
      <c r="R259" s="90"/>
    </row>
    <row r="260" spans="1:18" ht="24" customHeight="1">
      <c r="A260" s="108"/>
      <c r="B260" s="39"/>
      <c r="C260" s="39"/>
      <c r="D260" s="39"/>
      <c r="E260" s="39"/>
      <c r="G260" s="373" t="s">
        <v>38</v>
      </c>
      <c r="H260" s="373"/>
      <c r="I260" s="373"/>
      <c r="J260" s="373"/>
      <c r="K260" s="373"/>
      <c r="L260" s="373"/>
      <c r="M260" s="373"/>
      <c r="N260" s="90"/>
      <c r="O260" s="90"/>
      <c r="P260" s="90"/>
      <c r="Q260" s="90"/>
      <c r="R260" s="90"/>
    </row>
    <row r="261" spans="1:18" ht="24" customHeight="1">
      <c r="A261" s="108"/>
      <c r="B261" s="39"/>
      <c r="C261" s="39"/>
      <c r="D261" s="39"/>
      <c r="E261" s="39"/>
      <c r="G261" s="378" t="s">
        <v>39</v>
      </c>
      <c r="H261" s="378"/>
      <c r="I261" s="378"/>
      <c r="J261" s="109"/>
      <c r="K261" s="378" t="s">
        <v>40</v>
      </c>
      <c r="L261" s="378"/>
      <c r="M261" s="378"/>
      <c r="N261" s="90"/>
      <c r="O261" s="90"/>
      <c r="P261" s="90"/>
      <c r="Q261" s="90"/>
      <c r="R261" s="90"/>
    </row>
    <row r="262" spans="1:18" ht="24" customHeight="1">
      <c r="A262" s="108"/>
      <c r="B262" s="39"/>
      <c r="C262" s="39"/>
      <c r="D262" s="39"/>
      <c r="E262" s="39"/>
      <c r="G262" s="143" t="s">
        <v>833</v>
      </c>
      <c r="H262" s="109"/>
      <c r="I262" s="143" t="s">
        <v>523</v>
      </c>
      <c r="J262" s="109"/>
      <c r="K262" s="110" t="str">
        <f>+G262</f>
        <v>2022</v>
      </c>
      <c r="L262" s="109"/>
      <c r="M262" s="110" t="str">
        <f>+I262</f>
        <v>2021</v>
      </c>
      <c r="N262" s="90"/>
      <c r="O262" s="90"/>
      <c r="P262" s="90"/>
      <c r="Q262" s="90"/>
      <c r="R262" s="90"/>
    </row>
    <row r="263" spans="1:18" ht="24" customHeight="1">
      <c r="A263" s="12" t="s">
        <v>68</v>
      </c>
      <c r="B263" s="39"/>
      <c r="C263" s="39"/>
      <c r="D263" s="39"/>
      <c r="E263" s="39"/>
      <c r="G263" s="209"/>
      <c r="H263" s="109"/>
      <c r="I263" s="209"/>
      <c r="J263" s="109"/>
      <c r="K263" s="109"/>
      <c r="L263" s="109"/>
      <c r="M263" s="109"/>
      <c r="N263" s="90"/>
      <c r="O263" s="90"/>
      <c r="P263" s="90"/>
      <c r="Q263" s="90"/>
      <c r="R263" s="90"/>
    </row>
    <row r="264" spans="1:18" s="88" customFormat="1" ht="24" customHeight="1">
      <c r="A264" s="30" t="s">
        <v>128</v>
      </c>
      <c r="B264" s="26"/>
      <c r="C264" s="26"/>
      <c r="D264" s="26"/>
      <c r="E264" s="26"/>
      <c r="F264" s="26"/>
      <c r="G264" s="234">
        <v>0</v>
      </c>
      <c r="H264" s="37"/>
      <c r="I264" s="234">
        <v>0</v>
      </c>
      <c r="J264" s="37"/>
      <c r="K264" s="234">
        <v>947382.3</v>
      </c>
      <c r="L264" s="37"/>
      <c r="M264" s="234">
        <v>3732408.46</v>
      </c>
    </row>
    <row r="265" spans="1:18" s="88" customFormat="1" ht="24" customHeight="1">
      <c r="A265" s="30" t="s">
        <v>129</v>
      </c>
      <c r="B265" s="26"/>
      <c r="C265" s="26"/>
      <c r="D265" s="26"/>
      <c r="E265" s="26"/>
      <c r="F265" s="26"/>
      <c r="G265" s="234">
        <v>0</v>
      </c>
      <c r="H265" s="37"/>
      <c r="I265" s="234">
        <v>0</v>
      </c>
      <c r="J265" s="37"/>
      <c r="K265" s="234">
        <v>1225327.49</v>
      </c>
      <c r="L265" s="37"/>
      <c r="M265" s="234">
        <v>4735128.8099999996</v>
      </c>
    </row>
    <row r="266" spans="1:18" s="88" customFormat="1" ht="24" customHeight="1">
      <c r="A266" s="30" t="s">
        <v>130</v>
      </c>
      <c r="B266" s="26"/>
      <c r="C266" s="26"/>
      <c r="D266" s="26"/>
      <c r="E266" s="26"/>
      <c r="F266" s="26"/>
      <c r="G266" s="234">
        <v>0</v>
      </c>
      <c r="H266" s="37"/>
      <c r="I266" s="234">
        <v>0</v>
      </c>
      <c r="J266" s="37"/>
      <c r="K266" s="234">
        <v>2262537.0699999998</v>
      </c>
      <c r="L266" s="37"/>
      <c r="M266" s="234">
        <v>1976204.44</v>
      </c>
    </row>
    <row r="267" spans="1:18" s="88" customFormat="1" ht="24" customHeight="1">
      <c r="A267" s="30" t="s">
        <v>561</v>
      </c>
      <c r="B267" s="26"/>
      <c r="C267" s="26"/>
      <c r="D267" s="26"/>
      <c r="E267" s="26"/>
      <c r="F267" s="26"/>
      <c r="G267" s="234">
        <v>0</v>
      </c>
      <c r="H267" s="37"/>
      <c r="I267" s="234">
        <v>0</v>
      </c>
      <c r="J267" s="37"/>
      <c r="K267" s="234">
        <v>9818989.7400000002</v>
      </c>
      <c r="L267" s="37"/>
      <c r="M267" s="234">
        <v>0</v>
      </c>
    </row>
    <row r="268" spans="1:18" s="88" customFormat="1" ht="24" customHeight="1">
      <c r="A268" s="30" t="s">
        <v>562</v>
      </c>
      <c r="B268" s="26"/>
      <c r="C268" s="26"/>
      <c r="D268" s="26"/>
      <c r="E268" s="26"/>
      <c r="F268" s="26"/>
      <c r="G268" s="234">
        <v>0</v>
      </c>
      <c r="H268" s="37"/>
      <c r="I268" s="234">
        <v>0</v>
      </c>
      <c r="J268" s="37"/>
      <c r="K268" s="234">
        <v>7651913.5599999996</v>
      </c>
      <c r="L268" s="37"/>
      <c r="M268" s="234">
        <v>0</v>
      </c>
    </row>
    <row r="269" spans="1:18" s="88" customFormat="1" ht="24" customHeight="1">
      <c r="A269" s="108" t="s">
        <v>53</v>
      </c>
      <c r="B269" s="26"/>
      <c r="C269" s="26"/>
      <c r="D269" s="26"/>
      <c r="E269" s="26"/>
      <c r="F269" s="26"/>
      <c r="G269" s="234">
        <v>4383830.09</v>
      </c>
      <c r="H269" s="37"/>
      <c r="I269" s="234">
        <v>51958447.850000001</v>
      </c>
      <c r="J269" s="37"/>
      <c r="K269" s="234">
        <v>0</v>
      </c>
      <c r="L269" s="37"/>
      <c r="M269" s="234">
        <v>0</v>
      </c>
    </row>
    <row r="270" spans="1:18" s="88" customFormat="1" ht="24" customHeight="1" thickBot="1">
      <c r="A270" s="108" t="s">
        <v>45</v>
      </c>
      <c r="B270" s="26"/>
      <c r="C270" s="26"/>
      <c r="D270" s="26"/>
      <c r="E270" s="26"/>
      <c r="F270" s="26"/>
      <c r="G270" s="72">
        <f>SUM(G249:G269)</f>
        <v>47724216.189999998</v>
      </c>
      <c r="H270" s="37"/>
      <c r="I270" s="72">
        <f>SUM(I249:I269)</f>
        <v>51958447.850000001</v>
      </c>
      <c r="J270" s="37"/>
      <c r="K270" s="72">
        <f>SUM(K249:K269)</f>
        <v>66494545.290000007</v>
      </c>
      <c r="L270" s="37"/>
      <c r="M270" s="72">
        <f>SUM(M249:M269)</f>
        <v>38400030.049999997</v>
      </c>
    </row>
    <row r="271" spans="1:18" s="88" customFormat="1" ht="24" customHeight="1" thickTop="1">
      <c r="A271" s="12" t="s">
        <v>69</v>
      </c>
      <c r="B271" s="108"/>
      <c r="C271" s="108"/>
      <c r="D271" s="108"/>
      <c r="E271" s="51" t="s">
        <v>303</v>
      </c>
      <c r="F271" s="108"/>
      <c r="G271" s="168"/>
      <c r="H271" s="83"/>
      <c r="I271" s="169"/>
      <c r="J271" s="83"/>
      <c r="K271" s="168"/>
      <c r="L271" s="83"/>
      <c r="M271" s="169"/>
    </row>
    <row r="272" spans="1:18" s="88" customFormat="1" ht="24" customHeight="1">
      <c r="A272" s="26" t="s">
        <v>47</v>
      </c>
      <c r="B272" s="311"/>
      <c r="C272" s="311"/>
      <c r="D272" s="311"/>
      <c r="E272" s="51"/>
      <c r="F272" s="311"/>
      <c r="G272" s="234">
        <v>0</v>
      </c>
      <c r="H272" s="62"/>
      <c r="I272" s="234">
        <v>0</v>
      </c>
      <c r="J272" s="23"/>
      <c r="K272" s="234">
        <v>16308.76</v>
      </c>
      <c r="L272" s="313"/>
      <c r="M272" s="234">
        <v>0</v>
      </c>
    </row>
    <row r="273" spans="1:18" s="88" customFormat="1" ht="24" customHeight="1">
      <c r="A273" s="26" t="s">
        <v>49</v>
      </c>
      <c r="B273" s="108"/>
      <c r="C273" s="108"/>
      <c r="D273" s="108"/>
      <c r="E273" s="51" t="s">
        <v>303</v>
      </c>
      <c r="F273" s="108"/>
      <c r="G273" s="234">
        <v>0</v>
      </c>
      <c r="H273" s="62"/>
      <c r="I273" s="234">
        <v>0</v>
      </c>
      <c r="J273" s="23"/>
      <c r="K273" s="234">
        <v>391121.5</v>
      </c>
      <c r="L273" s="23"/>
      <c r="M273" s="234">
        <v>391121.5</v>
      </c>
    </row>
    <row r="274" spans="1:18" s="88" customFormat="1" ht="24" customHeight="1">
      <c r="A274" s="26" t="s">
        <v>763</v>
      </c>
      <c r="B274" s="311"/>
      <c r="C274" s="311"/>
      <c r="D274" s="311"/>
      <c r="E274" s="51"/>
      <c r="F274" s="311"/>
      <c r="G274" s="234">
        <v>132911.47</v>
      </c>
      <c r="H274" s="62"/>
      <c r="I274" s="234">
        <v>0</v>
      </c>
      <c r="J274" s="23"/>
      <c r="K274" s="234">
        <v>132911.47</v>
      </c>
      <c r="L274" s="23"/>
      <c r="M274" s="234">
        <v>0</v>
      </c>
    </row>
    <row r="275" spans="1:18" s="88" customFormat="1" ht="24" customHeight="1">
      <c r="A275" s="108" t="s">
        <v>58</v>
      </c>
      <c r="B275" s="108"/>
      <c r="C275" s="108"/>
      <c r="D275" s="108"/>
      <c r="E275" s="108"/>
      <c r="F275" s="108"/>
      <c r="G275" s="234">
        <v>30000</v>
      </c>
      <c r="H275" s="25"/>
      <c r="I275" s="234">
        <v>30000</v>
      </c>
      <c r="J275" s="25"/>
      <c r="K275" s="234">
        <v>0</v>
      </c>
      <c r="L275" s="25"/>
      <c r="M275" s="234">
        <v>0</v>
      </c>
    </row>
    <row r="276" spans="1:18" s="88" customFormat="1" ht="24" customHeight="1">
      <c r="A276" s="311" t="s">
        <v>1427</v>
      </c>
      <c r="B276" s="311"/>
      <c r="C276" s="311"/>
      <c r="D276" s="311"/>
      <c r="E276" s="311"/>
      <c r="F276" s="311"/>
      <c r="G276" s="234">
        <v>20000</v>
      </c>
      <c r="H276" s="62"/>
      <c r="I276" s="234">
        <v>0</v>
      </c>
      <c r="J276" s="23"/>
      <c r="K276" s="234">
        <v>0</v>
      </c>
      <c r="L276" s="23"/>
      <c r="M276" s="234">
        <v>0</v>
      </c>
    </row>
    <row r="277" spans="1:18" s="88" customFormat="1" ht="24" customHeight="1" thickBot="1">
      <c r="A277" s="108" t="s">
        <v>45</v>
      </c>
      <c r="B277" s="108"/>
      <c r="C277" s="108"/>
      <c r="D277" s="108"/>
      <c r="E277" s="108"/>
      <c r="F277" s="108"/>
      <c r="G277" s="72">
        <f>SUM(G272:G276)</f>
        <v>182911.47</v>
      </c>
      <c r="H277" s="108"/>
      <c r="I277" s="72">
        <f>SUM(I272:I276)</f>
        <v>30000</v>
      </c>
      <c r="J277" s="108"/>
      <c r="K277" s="72">
        <f>SUM(K272:K276)</f>
        <v>540341.73</v>
      </c>
      <c r="L277" s="23"/>
      <c r="M277" s="72">
        <f>SUM(M272:M276)</f>
        <v>391121.5</v>
      </c>
    </row>
    <row r="278" spans="1:18" s="88" customFormat="1" ht="24" customHeight="1" thickTop="1">
      <c r="A278" s="12" t="s">
        <v>70</v>
      </c>
      <c r="B278" s="39"/>
      <c r="C278" s="39"/>
      <c r="D278" s="39"/>
      <c r="E278" s="39"/>
      <c r="F278" s="39"/>
      <c r="G278" s="30"/>
      <c r="H278" s="30"/>
      <c r="I278" s="30"/>
      <c r="J278" s="30"/>
      <c r="K278" s="30"/>
      <c r="L278" s="30"/>
      <c r="M278" s="30"/>
    </row>
    <row r="279" spans="1:18" s="88" customFormat="1" ht="24" customHeight="1">
      <c r="A279" s="26" t="s">
        <v>47</v>
      </c>
      <c r="B279" s="108"/>
      <c r="C279" s="108"/>
      <c r="D279" s="108"/>
      <c r="E279" s="108"/>
      <c r="F279" s="39"/>
      <c r="G279" s="24">
        <v>0</v>
      </c>
      <c r="H279" s="24"/>
      <c r="I279" s="24">
        <v>0</v>
      </c>
      <c r="J279" s="24"/>
      <c r="K279" s="24">
        <v>2938588.92</v>
      </c>
      <c r="L279" s="24"/>
      <c r="M279" s="24">
        <v>2720986.17</v>
      </c>
    </row>
    <row r="280" spans="1:18" s="88" customFormat="1" ht="24" customHeight="1">
      <c r="A280" s="26" t="s">
        <v>54</v>
      </c>
      <c r="B280" s="108"/>
      <c r="C280" s="108"/>
      <c r="D280" s="108"/>
      <c r="E280" s="108"/>
      <c r="F280" s="39"/>
    </row>
    <row r="281" spans="1:18" s="88" customFormat="1" ht="24" customHeight="1">
      <c r="A281" s="108" t="s">
        <v>55</v>
      </c>
      <c r="B281" s="39"/>
      <c r="C281" s="39"/>
      <c r="D281" s="39"/>
      <c r="E281" s="39"/>
      <c r="F281" s="39"/>
      <c r="G281" s="24">
        <v>0</v>
      </c>
      <c r="H281" s="24"/>
      <c r="I281" s="24">
        <v>0</v>
      </c>
      <c r="J281" s="24"/>
      <c r="K281" s="24">
        <v>507403.35</v>
      </c>
      <c r="L281" s="24"/>
      <c r="M281" s="24">
        <v>507403.35</v>
      </c>
    </row>
    <row r="282" spans="1:18" s="88" customFormat="1" ht="24" customHeight="1">
      <c r="A282" s="26" t="s">
        <v>57</v>
      </c>
      <c r="B282" s="39"/>
      <c r="C282" s="39"/>
      <c r="D282" s="39"/>
      <c r="E282" s="108"/>
      <c r="F282" s="39"/>
      <c r="G282" s="24">
        <v>0</v>
      </c>
      <c r="H282" s="23"/>
      <c r="I282" s="24">
        <v>0</v>
      </c>
      <c r="J282" s="23"/>
      <c r="K282" s="24">
        <v>52123.29</v>
      </c>
      <c r="L282" s="25"/>
      <c r="M282" s="24">
        <v>0</v>
      </c>
    </row>
    <row r="283" spans="1:18" ht="24" customHeight="1">
      <c r="A283" s="26" t="s">
        <v>56</v>
      </c>
      <c r="B283" s="39"/>
      <c r="C283" s="39"/>
      <c r="D283" s="39"/>
      <c r="E283" s="39"/>
      <c r="F283" s="39"/>
      <c r="G283" s="24">
        <v>16234.91</v>
      </c>
      <c r="H283" s="24"/>
      <c r="I283" s="24">
        <v>15736.29</v>
      </c>
      <c r="J283" s="24"/>
      <c r="K283" s="24">
        <v>16234.91</v>
      </c>
      <c r="L283" s="24"/>
      <c r="M283" s="24">
        <v>15736.29</v>
      </c>
      <c r="O283" s="51"/>
    </row>
    <row r="284" spans="1:18" ht="24" customHeight="1">
      <c r="A284" s="51" t="s">
        <v>53</v>
      </c>
      <c r="B284" s="39"/>
      <c r="C284" s="39"/>
      <c r="D284" s="39"/>
      <c r="E284" s="108"/>
      <c r="F284" s="39"/>
      <c r="G284" s="24">
        <v>3155616.42</v>
      </c>
      <c r="H284" s="23"/>
      <c r="I284" s="24">
        <v>900513.74</v>
      </c>
      <c r="J284" s="23"/>
      <c r="K284" s="24">
        <v>0</v>
      </c>
      <c r="L284" s="24"/>
      <c r="M284" s="24">
        <v>0</v>
      </c>
      <c r="P284" s="90"/>
      <c r="Q284" s="90"/>
      <c r="R284" s="90"/>
    </row>
    <row r="285" spans="1:18" ht="24" customHeight="1">
      <c r="A285" s="51" t="s">
        <v>1028</v>
      </c>
      <c r="B285" s="39"/>
      <c r="C285" s="39"/>
      <c r="D285" s="39"/>
      <c r="E285" s="108"/>
      <c r="F285" s="39"/>
      <c r="G285" s="70">
        <v>3053069.8</v>
      </c>
      <c r="H285" s="23"/>
      <c r="I285" s="24">
        <v>0</v>
      </c>
      <c r="J285" s="23"/>
      <c r="K285" s="70">
        <v>3053069.8</v>
      </c>
      <c r="L285" s="24"/>
      <c r="M285" s="24">
        <v>0</v>
      </c>
      <c r="P285" s="90"/>
      <c r="Q285" s="90"/>
      <c r="R285" s="90"/>
    </row>
    <row r="286" spans="1:18" ht="24" customHeight="1">
      <c r="A286" s="51" t="s">
        <v>64</v>
      </c>
      <c r="B286" s="39"/>
      <c r="C286" s="39"/>
      <c r="D286" s="39"/>
      <c r="E286" s="108"/>
      <c r="F286" s="39"/>
      <c r="G286" s="24">
        <v>48767.13</v>
      </c>
      <c r="H286" s="23"/>
      <c r="I286" s="24">
        <v>0</v>
      </c>
      <c r="J286" s="23"/>
      <c r="K286" s="24">
        <v>0</v>
      </c>
      <c r="L286" s="24"/>
      <c r="M286" s="24">
        <v>0</v>
      </c>
      <c r="P286" s="90"/>
      <c r="Q286" s="90"/>
      <c r="R286" s="90"/>
    </row>
    <row r="287" spans="1:18" ht="24" customHeight="1" thickBot="1">
      <c r="A287" s="108" t="s">
        <v>45</v>
      </c>
      <c r="B287" s="39"/>
      <c r="C287" s="39"/>
      <c r="D287" s="39"/>
      <c r="E287" s="39"/>
      <c r="F287" s="39"/>
      <c r="G287" s="72">
        <f>SUM(G279:G286)</f>
        <v>6273688.2599999998</v>
      </c>
      <c r="H287" s="108"/>
      <c r="I287" s="72">
        <f>SUM(I279:I286)</f>
        <v>916250.03</v>
      </c>
      <c r="J287" s="108"/>
      <c r="K287" s="72">
        <f>SUM(K279:K286)</f>
        <v>6567420.2699999996</v>
      </c>
      <c r="L287" s="23"/>
      <c r="M287" s="72">
        <f>SUM(M279:M286)</f>
        <v>3244125.81</v>
      </c>
      <c r="P287" s="90"/>
      <c r="Q287" s="90"/>
      <c r="R287" s="90"/>
    </row>
    <row r="288" spans="1:18" s="88" customFormat="1" ht="24" customHeight="1" thickTop="1">
      <c r="A288" s="201" t="s">
        <v>570</v>
      </c>
      <c r="B288" s="30"/>
      <c r="C288" s="30"/>
      <c r="D288" s="26"/>
      <c r="E288" s="26"/>
      <c r="F288" s="26"/>
      <c r="G288" s="235"/>
      <c r="H288" s="23"/>
      <c r="I288" s="235"/>
      <c r="J288" s="25"/>
      <c r="K288" s="235"/>
      <c r="L288" s="25"/>
      <c r="M288" s="235"/>
    </row>
    <row r="289" spans="1:18" s="88" customFormat="1" ht="24" customHeight="1">
      <c r="A289" s="30" t="s">
        <v>561</v>
      </c>
      <c r="B289" s="30"/>
      <c r="C289" s="30"/>
      <c r="D289" s="26"/>
      <c r="E289" s="26"/>
      <c r="F289" s="26"/>
      <c r="G289" s="24">
        <v>0</v>
      </c>
      <c r="H289" s="24"/>
      <c r="I289" s="24">
        <v>0</v>
      </c>
      <c r="J289" s="24"/>
      <c r="K289" s="234">
        <v>1110000</v>
      </c>
      <c r="L289" s="24"/>
      <c r="M289" s="234">
        <v>1110000</v>
      </c>
    </row>
    <row r="290" spans="1:18" s="88" customFormat="1" ht="24" customHeight="1">
      <c r="A290" s="30" t="s">
        <v>562</v>
      </c>
      <c r="B290" s="30"/>
      <c r="C290" s="30"/>
      <c r="D290" s="26"/>
      <c r="E290" s="26"/>
      <c r="F290" s="26"/>
      <c r="G290" s="24">
        <v>0</v>
      </c>
      <c r="H290" s="23"/>
      <c r="I290" s="24">
        <v>0</v>
      </c>
      <c r="J290" s="23"/>
      <c r="K290" s="234">
        <v>1110000</v>
      </c>
      <c r="L290" s="24"/>
      <c r="M290" s="234">
        <v>1110000</v>
      </c>
    </row>
    <row r="291" spans="1:18" s="88" customFormat="1" ht="24" customHeight="1" thickBot="1">
      <c r="A291" s="108" t="s">
        <v>45</v>
      </c>
      <c r="B291" s="30"/>
      <c r="C291" s="30"/>
      <c r="D291" s="26"/>
      <c r="E291" s="26"/>
      <c r="F291" s="26"/>
      <c r="G291" s="190">
        <f>SUM(G289:G290)</f>
        <v>0</v>
      </c>
      <c r="H291" s="155"/>
      <c r="I291" s="190">
        <f>SUM(I289:I290)</f>
        <v>0</v>
      </c>
      <c r="J291" s="23"/>
      <c r="K291" s="190">
        <f>SUM(K289:K290)</f>
        <v>2220000</v>
      </c>
      <c r="L291" s="23"/>
      <c r="M291" s="190">
        <f>SUM(M289:M290)</f>
        <v>2220000</v>
      </c>
    </row>
    <row r="292" spans="1:18" ht="24" customHeight="1" thickTop="1">
      <c r="A292" s="311"/>
      <c r="B292" s="39"/>
      <c r="C292" s="39"/>
      <c r="D292" s="39"/>
      <c r="E292" s="39"/>
      <c r="F292" s="39"/>
      <c r="G292" s="132"/>
      <c r="H292" s="311"/>
      <c r="I292" s="132"/>
      <c r="J292" s="311"/>
      <c r="K292" s="132"/>
      <c r="L292" s="23"/>
      <c r="M292" s="132"/>
      <c r="P292" s="90"/>
      <c r="Q292" s="90"/>
      <c r="R292" s="90"/>
    </row>
    <row r="293" spans="1:18" ht="24" customHeight="1">
      <c r="A293" s="108"/>
      <c r="B293" s="39"/>
      <c r="C293" s="39"/>
      <c r="D293" s="39"/>
      <c r="E293" s="39"/>
      <c r="F293" s="39"/>
      <c r="G293" s="159"/>
      <c r="H293" s="146"/>
      <c r="I293" s="159"/>
      <c r="J293" s="146"/>
      <c r="K293" s="159"/>
      <c r="L293" s="146"/>
      <c r="M293" s="159"/>
    </row>
    <row r="294" spans="1:18" ht="24" customHeight="1">
      <c r="A294" s="370" t="str">
        <f>+A256</f>
        <v>(Sign) ……………………………………...........……………………………...……………. Authorized Director</v>
      </c>
      <c r="B294" s="370"/>
      <c r="C294" s="370"/>
      <c r="D294" s="370"/>
      <c r="E294" s="370"/>
      <c r="F294" s="370"/>
      <c r="G294" s="370"/>
      <c r="H294" s="370"/>
      <c r="I294" s="370"/>
      <c r="J294" s="370"/>
      <c r="K294" s="370"/>
      <c r="L294" s="370"/>
      <c r="M294" s="370"/>
    </row>
    <row r="295" spans="1:18" ht="24" customHeight="1">
      <c r="A295" s="108"/>
      <c r="B295" s="108"/>
      <c r="C295" s="108" t="str">
        <f>+C257</f>
        <v xml:space="preserve">                (                                                                                                                                )           </v>
      </c>
      <c r="D295" s="108"/>
      <c r="E295" s="108"/>
      <c r="F295" s="108"/>
      <c r="G295" s="108"/>
      <c r="H295" s="108"/>
      <c r="I295" s="108"/>
      <c r="J295" s="108"/>
      <c r="K295" s="51"/>
      <c r="L295" s="51"/>
      <c r="M295" s="51"/>
    </row>
    <row r="296" spans="1:18" ht="24" customHeight="1">
      <c r="A296" s="374" t="s">
        <v>844</v>
      </c>
      <c r="B296" s="370"/>
      <c r="C296" s="370"/>
      <c r="D296" s="370"/>
      <c r="E296" s="370"/>
      <c r="F296" s="370"/>
      <c r="G296" s="370"/>
      <c r="H296" s="370"/>
      <c r="I296" s="370"/>
      <c r="J296" s="370"/>
      <c r="K296" s="370"/>
      <c r="L296" s="370"/>
      <c r="M296" s="370"/>
    </row>
    <row r="297" spans="1:18" ht="24" customHeight="1">
      <c r="A297" s="363"/>
      <c r="B297" s="363"/>
      <c r="C297" s="363"/>
      <c r="D297" s="363"/>
      <c r="E297" s="363"/>
      <c r="F297" s="363"/>
      <c r="G297" s="363"/>
      <c r="H297" s="363"/>
      <c r="I297" s="363"/>
      <c r="J297" s="363"/>
      <c r="K297" s="51"/>
      <c r="L297" s="51"/>
      <c r="M297" s="51"/>
    </row>
    <row r="298" spans="1:18" ht="24" customHeight="1">
      <c r="A298" s="363"/>
      <c r="B298" s="39"/>
      <c r="C298" s="39"/>
      <c r="D298" s="39"/>
      <c r="E298" s="39"/>
      <c r="G298" s="373" t="s">
        <v>38</v>
      </c>
      <c r="H298" s="373"/>
      <c r="I298" s="373"/>
      <c r="J298" s="373"/>
      <c r="K298" s="373"/>
      <c r="L298" s="373"/>
      <c r="M298" s="373"/>
      <c r="N298" s="90"/>
      <c r="O298" s="90"/>
      <c r="P298" s="90"/>
      <c r="Q298" s="90"/>
      <c r="R298" s="90"/>
    </row>
    <row r="299" spans="1:18" ht="24" customHeight="1">
      <c r="A299" s="363"/>
      <c r="B299" s="39"/>
      <c r="C299" s="39"/>
      <c r="D299" s="39"/>
      <c r="E299" s="39"/>
      <c r="G299" s="378" t="s">
        <v>39</v>
      </c>
      <c r="H299" s="378"/>
      <c r="I299" s="378"/>
      <c r="J299" s="364"/>
      <c r="K299" s="378" t="s">
        <v>40</v>
      </c>
      <c r="L299" s="378"/>
      <c r="M299" s="378"/>
      <c r="N299" s="90"/>
      <c r="O299" s="90"/>
      <c r="P299" s="90"/>
      <c r="Q299" s="90"/>
      <c r="R299" s="90"/>
    </row>
    <row r="300" spans="1:18" ht="24" customHeight="1">
      <c r="A300" s="363"/>
      <c r="B300" s="39"/>
      <c r="C300" s="39"/>
      <c r="D300" s="39"/>
      <c r="E300" s="39"/>
      <c r="G300" s="367" t="str">
        <f>+G247</f>
        <v>2022</v>
      </c>
      <c r="H300" s="364"/>
      <c r="I300" s="367" t="str">
        <f>+I247</f>
        <v>2021</v>
      </c>
      <c r="J300" s="364"/>
      <c r="K300" s="365" t="str">
        <f>+G300</f>
        <v>2022</v>
      </c>
      <c r="L300" s="364"/>
      <c r="M300" s="367" t="str">
        <f>+I300</f>
        <v>2021</v>
      </c>
      <c r="N300" s="90"/>
      <c r="O300" s="90"/>
      <c r="P300" s="90"/>
      <c r="Q300" s="90"/>
      <c r="R300" s="90"/>
    </row>
    <row r="301" spans="1:18" s="88" customFormat="1" ht="24" customHeight="1">
      <c r="A301" s="293" t="s">
        <v>1267</v>
      </c>
      <c r="B301" s="26"/>
      <c r="C301" s="30"/>
      <c r="D301" s="26"/>
      <c r="E301" s="26"/>
      <c r="F301" s="26"/>
      <c r="G301" s="292"/>
      <c r="H301" s="155"/>
      <c r="I301" s="292"/>
      <c r="J301" s="23"/>
      <c r="K301" s="292"/>
      <c r="L301" s="23"/>
      <c r="M301" s="292"/>
    </row>
    <row r="302" spans="1:18" s="88" customFormat="1" ht="24" customHeight="1">
      <c r="A302" s="26" t="s">
        <v>49</v>
      </c>
      <c r="B302" s="26"/>
      <c r="C302" s="30"/>
      <c r="D302" s="26"/>
      <c r="E302" s="26"/>
      <c r="F302" s="26"/>
      <c r="G302" s="24">
        <v>0</v>
      </c>
      <c r="H302" s="23"/>
      <c r="I302" s="24">
        <v>0</v>
      </c>
      <c r="J302" s="24"/>
      <c r="K302" s="24">
        <v>9198354.5800000001</v>
      </c>
      <c r="L302" s="25"/>
      <c r="M302" s="132">
        <v>18210495.600000001</v>
      </c>
    </row>
    <row r="303" spans="1:18" ht="24" customHeight="1">
      <c r="A303" s="12" t="s">
        <v>277</v>
      </c>
      <c r="G303" s="24"/>
      <c r="H303" s="24"/>
      <c r="I303" s="24"/>
      <c r="J303" s="25"/>
      <c r="K303" s="24"/>
      <c r="L303" s="25"/>
      <c r="M303" s="24"/>
      <c r="P303" s="90"/>
      <c r="Q303" s="90"/>
      <c r="R303" s="90"/>
    </row>
    <row r="304" spans="1:18" ht="24" customHeight="1">
      <c r="A304" s="30" t="s">
        <v>289</v>
      </c>
      <c r="G304" s="24">
        <v>0</v>
      </c>
      <c r="H304" s="24"/>
      <c r="I304" s="24">
        <v>3341717.83</v>
      </c>
      <c r="J304" s="24"/>
      <c r="K304" s="24">
        <v>0</v>
      </c>
      <c r="L304" s="24"/>
      <c r="M304" s="24">
        <v>0</v>
      </c>
      <c r="P304" s="90"/>
      <c r="Q304" s="90"/>
      <c r="R304" s="90"/>
    </row>
    <row r="305" spans="1:18" ht="24" customHeight="1">
      <c r="A305" s="30" t="s">
        <v>413</v>
      </c>
      <c r="G305" s="24">
        <v>39030837.299999997</v>
      </c>
      <c r="H305" s="24"/>
      <c r="I305" s="24">
        <v>44947376.799999997</v>
      </c>
      <c r="J305" s="24"/>
      <c r="K305" s="24">
        <v>0</v>
      </c>
      <c r="L305" s="24"/>
      <c r="M305" s="24">
        <v>0</v>
      </c>
      <c r="P305" s="90"/>
      <c r="Q305" s="90"/>
      <c r="R305" s="90"/>
    </row>
    <row r="306" spans="1:18" ht="24" customHeight="1">
      <c r="A306" s="30" t="s">
        <v>423</v>
      </c>
      <c r="G306" s="24">
        <v>0</v>
      </c>
      <c r="H306" s="24"/>
      <c r="I306" s="24">
        <v>111999186.98999999</v>
      </c>
      <c r="J306" s="24"/>
      <c r="K306" s="24">
        <v>0</v>
      </c>
      <c r="L306" s="24"/>
      <c r="M306" s="24">
        <v>0</v>
      </c>
      <c r="P306" s="90"/>
      <c r="Q306" s="90"/>
      <c r="R306" s="90"/>
    </row>
    <row r="307" spans="1:18" ht="24" customHeight="1" thickBot="1">
      <c r="A307" s="363" t="s">
        <v>45</v>
      </c>
      <c r="G307" s="35">
        <f>SUM(G304:G306)</f>
        <v>39030837.299999997</v>
      </c>
      <c r="H307" s="24"/>
      <c r="I307" s="35">
        <f>SUM(I304:I306)</f>
        <v>160288281.62</v>
      </c>
      <c r="J307" s="24"/>
      <c r="K307" s="35">
        <f>SUM(K304:K306)</f>
        <v>0</v>
      </c>
      <c r="L307" s="24"/>
      <c r="M307" s="35">
        <f>SUM(M304:M306)</f>
        <v>0</v>
      </c>
      <c r="P307" s="90"/>
      <c r="Q307" s="90"/>
      <c r="R307" s="90"/>
    </row>
    <row r="308" spans="1:18" ht="24" customHeight="1" thickTop="1">
      <c r="A308" s="12" t="s">
        <v>71</v>
      </c>
      <c r="B308" s="88"/>
      <c r="C308" s="88"/>
      <c r="D308" s="88"/>
      <c r="E308" s="36"/>
      <c r="F308" s="36"/>
      <c r="G308" s="28"/>
      <c r="H308" s="23"/>
      <c r="I308" s="28"/>
      <c r="J308" s="25"/>
      <c r="K308" s="28"/>
      <c r="L308" s="25"/>
      <c r="M308" s="28"/>
    </row>
    <row r="309" spans="1:18" ht="24" customHeight="1">
      <c r="A309" s="88" t="s">
        <v>48</v>
      </c>
      <c r="B309" s="88"/>
      <c r="C309" s="88"/>
      <c r="D309" s="88"/>
      <c r="E309" s="36"/>
      <c r="F309" s="36"/>
      <c r="G309" s="24">
        <v>0</v>
      </c>
      <c r="H309" s="24"/>
      <c r="I309" s="24">
        <v>0</v>
      </c>
      <c r="J309" s="25"/>
      <c r="K309" s="24">
        <v>16949290.399999999</v>
      </c>
      <c r="L309" s="25"/>
      <c r="M309" s="24">
        <v>5040700.5</v>
      </c>
    </row>
    <row r="310" spans="1:18" ht="24" customHeight="1">
      <c r="A310" s="12" t="s">
        <v>795</v>
      </c>
      <c r="B310" s="39"/>
      <c r="C310" s="39"/>
      <c r="D310" s="39"/>
      <c r="E310" s="39"/>
      <c r="G310" s="24"/>
      <c r="H310" s="24"/>
      <c r="I310" s="24"/>
      <c r="J310" s="25"/>
      <c r="K310" s="24"/>
      <c r="L310" s="25"/>
      <c r="M310" s="24"/>
      <c r="N310" s="90"/>
      <c r="O310" s="90"/>
      <c r="P310" s="90"/>
      <c r="Q310" s="90"/>
      <c r="R310" s="90"/>
    </row>
    <row r="311" spans="1:18" ht="24" customHeight="1">
      <c r="A311" s="88" t="s">
        <v>763</v>
      </c>
      <c r="B311" s="39"/>
      <c r="C311" s="39"/>
      <c r="D311" s="39"/>
      <c r="E311" s="39"/>
      <c r="G311" s="24">
        <v>27718031</v>
      </c>
      <c r="H311" s="24"/>
      <c r="I311" s="24">
        <v>0</v>
      </c>
      <c r="J311" s="25"/>
      <c r="K311" s="24">
        <v>27718031</v>
      </c>
      <c r="L311" s="25"/>
      <c r="M311" s="24">
        <v>0</v>
      </c>
      <c r="N311" s="90"/>
      <c r="O311" s="90"/>
      <c r="P311" s="90"/>
      <c r="Q311" s="90"/>
      <c r="R311" s="90"/>
    </row>
    <row r="312" spans="1:18" ht="24" customHeight="1">
      <c r="A312" s="12" t="s">
        <v>425</v>
      </c>
      <c r="B312" s="363"/>
      <c r="C312" s="363"/>
      <c r="D312" s="363"/>
      <c r="E312" s="39"/>
      <c r="F312" s="39"/>
      <c r="G312" s="29"/>
      <c r="H312" s="146"/>
      <c r="I312" s="29"/>
      <c r="J312" s="146"/>
      <c r="K312" s="29"/>
      <c r="L312" s="146"/>
      <c r="M312" s="29"/>
    </row>
    <row r="313" spans="1:18" ht="24" customHeight="1">
      <c r="A313" s="88" t="s">
        <v>51</v>
      </c>
      <c r="B313" s="363"/>
      <c r="C313" s="363"/>
      <c r="D313" s="363"/>
      <c r="E313" s="39"/>
      <c r="F313" s="39"/>
      <c r="G313" s="24">
        <v>8052074</v>
      </c>
      <c r="H313" s="146"/>
      <c r="I313" s="24">
        <v>7802903</v>
      </c>
      <c r="J313" s="25"/>
      <c r="K313" s="24">
        <v>0</v>
      </c>
      <c r="L313" s="146"/>
      <c r="M313" s="24">
        <v>0</v>
      </c>
    </row>
    <row r="314" spans="1:18" ht="24" customHeight="1">
      <c r="A314" s="12" t="s">
        <v>415</v>
      </c>
      <c r="B314" s="363"/>
      <c r="C314" s="363"/>
      <c r="D314" s="363"/>
      <c r="E314" s="39"/>
      <c r="F314" s="39"/>
      <c r="G314" s="27"/>
      <c r="H314" s="25"/>
      <c r="I314" s="27"/>
      <c r="J314" s="25"/>
      <c r="K314" s="27"/>
      <c r="L314" s="25"/>
      <c r="M314" s="24"/>
    </row>
    <row r="315" spans="1:18" ht="24" customHeight="1">
      <c r="A315" s="363" t="s">
        <v>64</v>
      </c>
      <c r="B315" s="51"/>
      <c r="C315" s="51"/>
      <c r="D315" s="363"/>
      <c r="E315" s="39"/>
      <c r="F315" s="39"/>
      <c r="G315" s="24">
        <v>37032167.729999997</v>
      </c>
      <c r="H315" s="25"/>
      <c r="I315" s="24">
        <v>64310735.939999998</v>
      </c>
      <c r="J315" s="25"/>
      <c r="K315" s="24">
        <v>0</v>
      </c>
      <c r="L315" s="25"/>
      <c r="M315" s="24">
        <v>0</v>
      </c>
    </row>
    <row r="316" spans="1:18" ht="24" customHeight="1">
      <c r="A316" s="88" t="s">
        <v>51</v>
      </c>
      <c r="B316" s="51"/>
      <c r="C316" s="51"/>
      <c r="D316" s="363"/>
      <c r="E316" s="39"/>
      <c r="F316" s="39"/>
      <c r="G316" s="24">
        <v>16012503.859999999</v>
      </c>
      <c r="H316" s="25"/>
      <c r="I316" s="24">
        <v>16120240.960000001</v>
      </c>
      <c r="J316" s="24">
        <v>0</v>
      </c>
      <c r="K316" s="24">
        <v>0</v>
      </c>
      <c r="L316" s="24">
        <v>0</v>
      </c>
      <c r="M316" s="24">
        <v>0</v>
      </c>
    </row>
    <row r="317" spans="1:18" ht="24" customHeight="1" thickBot="1">
      <c r="A317" s="363" t="s">
        <v>45</v>
      </c>
      <c r="B317" s="363"/>
      <c r="C317" s="363"/>
      <c r="D317" s="363"/>
      <c r="E317" s="39"/>
      <c r="F317" s="39"/>
      <c r="G317" s="35">
        <f>SUM(G315:G316)</f>
        <v>53044671.589999996</v>
      </c>
      <c r="H317" s="363"/>
      <c r="I317" s="35">
        <f>SUM(I315:I316)</f>
        <v>80430976.900000006</v>
      </c>
      <c r="J317" s="363"/>
      <c r="K317" s="35">
        <f>SUM(K315:K316)</f>
        <v>0</v>
      </c>
      <c r="L317" s="363"/>
      <c r="M317" s="35">
        <f>SUM(M315:M316)</f>
        <v>0</v>
      </c>
    </row>
    <row r="318" spans="1:18" ht="24" customHeight="1" thickTop="1">
      <c r="A318" s="12" t="s">
        <v>422</v>
      </c>
      <c r="B318" s="363"/>
      <c r="C318" s="363"/>
      <c r="D318" s="363"/>
      <c r="E318" s="363"/>
      <c r="F318" s="363"/>
      <c r="G318" s="363"/>
      <c r="H318" s="38"/>
      <c r="I318" s="363"/>
      <c r="J318" s="363"/>
      <c r="K318" s="363"/>
      <c r="L318" s="38"/>
      <c r="M318" s="363"/>
    </row>
    <row r="319" spans="1:18" ht="24" customHeight="1">
      <c r="A319" s="88" t="s">
        <v>48</v>
      </c>
      <c r="B319" s="363"/>
      <c r="C319" s="363"/>
      <c r="D319" s="363"/>
      <c r="E319" s="363"/>
      <c r="F319" s="363"/>
      <c r="G319" s="24">
        <v>0</v>
      </c>
      <c r="H319" s="25"/>
      <c r="I319" s="24">
        <v>0</v>
      </c>
      <c r="J319" s="25"/>
      <c r="K319" s="24">
        <v>20000</v>
      </c>
      <c r="L319" s="25"/>
      <c r="M319" s="24">
        <v>0</v>
      </c>
    </row>
    <row r="320" spans="1:18" ht="24" customHeight="1">
      <c r="A320" s="12" t="s">
        <v>549</v>
      </c>
      <c r="B320" s="363"/>
      <c r="C320" s="363"/>
      <c r="D320" s="363"/>
      <c r="E320" s="363"/>
      <c r="F320" s="363"/>
      <c r="G320" s="24"/>
      <c r="H320" s="25"/>
      <c r="I320" s="24"/>
      <c r="J320" s="25"/>
      <c r="K320" s="24"/>
      <c r="L320" s="25"/>
      <c r="M320" s="24"/>
    </row>
    <row r="321" spans="1:18" ht="24" customHeight="1">
      <c r="A321" s="30" t="s">
        <v>128</v>
      </c>
      <c r="D321" s="363"/>
      <c r="E321" s="363"/>
      <c r="F321" s="363"/>
      <c r="G321" s="24">
        <v>0</v>
      </c>
      <c r="H321" s="368"/>
      <c r="I321" s="24">
        <v>0</v>
      </c>
      <c r="J321" s="368"/>
      <c r="K321" s="24">
        <v>0</v>
      </c>
      <c r="L321" s="368"/>
      <c r="M321" s="24">
        <v>227688.93</v>
      </c>
    </row>
    <row r="322" spans="1:18" ht="24" customHeight="1">
      <c r="A322" s="30" t="s">
        <v>129</v>
      </c>
      <c r="D322" s="363"/>
      <c r="E322" s="363"/>
      <c r="F322" s="363"/>
      <c r="G322" s="24">
        <v>0</v>
      </c>
      <c r="H322" s="368"/>
      <c r="I322" s="24">
        <v>0</v>
      </c>
      <c r="J322" s="368"/>
      <c r="K322" s="24">
        <v>0</v>
      </c>
      <c r="L322" s="368"/>
      <c r="M322" s="24">
        <v>208562.44</v>
      </c>
    </row>
    <row r="323" spans="1:18" ht="24" customHeight="1">
      <c r="A323" s="30" t="s">
        <v>130</v>
      </c>
      <c r="C323" s="90"/>
      <c r="D323" s="363"/>
      <c r="E323" s="363"/>
      <c r="F323" s="363"/>
      <c r="G323" s="24">
        <v>0</v>
      </c>
      <c r="H323" s="368"/>
      <c r="I323" s="24">
        <v>0</v>
      </c>
      <c r="J323" s="368"/>
      <c r="K323" s="24">
        <v>0</v>
      </c>
      <c r="L323" s="368"/>
      <c r="M323" s="24">
        <v>156879</v>
      </c>
    </row>
    <row r="324" spans="1:18" ht="24" customHeight="1" thickBot="1">
      <c r="A324" s="363" t="s">
        <v>45</v>
      </c>
      <c r="C324" s="90"/>
      <c r="D324" s="363"/>
      <c r="E324" s="363"/>
      <c r="F324" s="363"/>
      <c r="G324" s="72">
        <f>SUM(G321:G323)</f>
        <v>0</v>
      </c>
      <c r="H324" s="146"/>
      <c r="I324" s="72">
        <f>SUM(I321:I323)</f>
        <v>0</v>
      </c>
      <c r="J324" s="146"/>
      <c r="K324" s="72">
        <f>SUM(K321:K323)</f>
        <v>0</v>
      </c>
      <c r="L324" s="146"/>
      <c r="M324" s="72">
        <f>SUM(M321:M323)</f>
        <v>593130.37</v>
      </c>
    </row>
    <row r="325" spans="1:18" ht="24" customHeight="1" thickTop="1">
      <c r="A325" s="12" t="s">
        <v>72</v>
      </c>
      <c r="B325" s="39"/>
      <c r="C325" s="39"/>
      <c r="D325" s="39"/>
      <c r="E325" s="39"/>
      <c r="F325" s="39"/>
      <c r="G325" s="30"/>
      <c r="H325" s="30"/>
      <c r="I325" s="30"/>
      <c r="J325" s="30"/>
      <c r="K325" s="30"/>
      <c r="L325" s="30"/>
      <c r="M325" s="147"/>
    </row>
    <row r="326" spans="1:18" ht="24" customHeight="1">
      <c r="A326" s="30" t="s">
        <v>48</v>
      </c>
      <c r="B326" s="39"/>
      <c r="C326" s="39"/>
      <c r="D326" s="39"/>
      <c r="E326" s="39"/>
      <c r="F326" s="39"/>
      <c r="G326" s="24">
        <v>0</v>
      </c>
      <c r="H326" s="25"/>
      <c r="I326" s="24">
        <v>0</v>
      </c>
      <c r="J326" s="30"/>
      <c r="K326" s="24">
        <v>23013.7</v>
      </c>
      <c r="L326" s="30"/>
      <c r="M326" s="24">
        <v>0</v>
      </c>
    </row>
    <row r="327" spans="1:18" ht="24" customHeight="1">
      <c r="A327" s="26" t="s">
        <v>57</v>
      </c>
      <c r="B327" s="39"/>
      <c r="C327" s="39"/>
      <c r="D327" s="39"/>
      <c r="F327" s="39"/>
      <c r="G327" s="29">
        <v>0</v>
      </c>
      <c r="H327" s="23"/>
      <c r="I327" s="29">
        <v>0</v>
      </c>
      <c r="J327" s="25"/>
      <c r="K327" s="29">
        <v>0</v>
      </c>
      <c r="L327" s="25"/>
      <c r="M327" s="29">
        <v>311514.06</v>
      </c>
    </row>
    <row r="328" spans="1:18" ht="24" customHeight="1">
      <c r="A328" s="26" t="s">
        <v>564</v>
      </c>
      <c r="B328" s="39"/>
      <c r="C328" s="39"/>
      <c r="D328" s="39"/>
      <c r="F328" s="39"/>
      <c r="G328" s="29">
        <v>0</v>
      </c>
      <c r="H328" s="23"/>
      <c r="I328" s="29">
        <v>0</v>
      </c>
      <c r="J328" s="25"/>
      <c r="K328" s="29">
        <v>40356.160000000003</v>
      </c>
      <c r="L328" s="25"/>
      <c r="M328" s="29">
        <v>1917.81</v>
      </c>
    </row>
    <row r="329" spans="1:18" ht="24" customHeight="1">
      <c r="A329" s="26" t="s">
        <v>49</v>
      </c>
      <c r="B329" s="39"/>
      <c r="C329" s="39"/>
      <c r="D329" s="39"/>
      <c r="F329" s="39"/>
      <c r="G329" s="29">
        <v>0</v>
      </c>
      <c r="H329" s="23"/>
      <c r="I329" s="29">
        <v>0</v>
      </c>
      <c r="J329" s="25"/>
      <c r="K329" s="29">
        <v>998904.12</v>
      </c>
      <c r="L329" s="25"/>
      <c r="M329" s="29">
        <v>0</v>
      </c>
    </row>
    <row r="330" spans="1:18" ht="24" customHeight="1">
      <c r="A330" s="363"/>
      <c r="C330" s="90"/>
      <c r="D330" s="363"/>
      <c r="E330" s="363"/>
      <c r="F330" s="363"/>
      <c r="G330" s="132"/>
      <c r="H330" s="146"/>
      <c r="I330" s="132"/>
      <c r="J330" s="146"/>
      <c r="K330" s="132"/>
      <c r="L330" s="146"/>
      <c r="M330" s="132"/>
    </row>
    <row r="331" spans="1:18" ht="24" customHeight="1">
      <c r="A331" s="363"/>
      <c r="C331" s="90"/>
      <c r="D331" s="363"/>
      <c r="E331" s="363"/>
      <c r="F331" s="363"/>
      <c r="G331" s="132"/>
      <c r="H331" s="146"/>
      <c r="I331" s="132"/>
      <c r="J331" s="146"/>
      <c r="K331" s="132"/>
      <c r="L331" s="146"/>
      <c r="M331" s="132"/>
    </row>
    <row r="332" spans="1:18" ht="24" customHeight="1">
      <c r="A332" s="370" t="str">
        <f>+A294</f>
        <v>(Sign) ……………………………………...........……………………………...……………. Authorized Director</v>
      </c>
      <c r="B332" s="370"/>
      <c r="C332" s="370"/>
      <c r="D332" s="370"/>
      <c r="E332" s="370"/>
      <c r="F332" s="370"/>
      <c r="G332" s="370"/>
      <c r="H332" s="370"/>
      <c r="I332" s="370"/>
      <c r="J332" s="370"/>
      <c r="K332" s="370"/>
      <c r="L332" s="370"/>
      <c r="M332" s="370"/>
    </row>
    <row r="333" spans="1:18" ht="24" customHeight="1">
      <c r="A333" s="363"/>
      <c r="B333" s="363"/>
      <c r="C333" s="363" t="str">
        <f>+C295</f>
        <v xml:space="preserve">                (                                                                                                                                )           </v>
      </c>
      <c r="D333" s="363"/>
      <c r="E333" s="363"/>
      <c r="F333" s="363"/>
      <c r="G333" s="363"/>
      <c r="H333" s="363"/>
      <c r="I333" s="363"/>
      <c r="J333" s="363"/>
      <c r="K333" s="51"/>
      <c r="L333" s="51"/>
      <c r="M333" s="51"/>
    </row>
    <row r="334" spans="1:18" ht="24" customHeight="1">
      <c r="A334" s="374" t="s">
        <v>1356</v>
      </c>
      <c r="B334" s="370"/>
      <c r="C334" s="370"/>
      <c r="D334" s="370"/>
      <c r="E334" s="370"/>
      <c r="F334" s="370"/>
      <c r="G334" s="370"/>
      <c r="H334" s="370"/>
      <c r="I334" s="370"/>
      <c r="J334" s="370"/>
      <c r="K334" s="370"/>
      <c r="L334" s="370"/>
      <c r="M334" s="370"/>
      <c r="P334" s="90"/>
      <c r="Q334" s="90"/>
      <c r="R334" s="90"/>
    </row>
    <row r="335" spans="1:18" ht="24" customHeight="1"/>
    <row r="336" spans="1:18" ht="24" customHeight="1">
      <c r="G336" s="373" t="s">
        <v>38</v>
      </c>
      <c r="H336" s="373"/>
      <c r="I336" s="373"/>
      <c r="J336" s="373"/>
      <c r="K336" s="373"/>
      <c r="L336" s="373"/>
      <c r="M336" s="373"/>
    </row>
    <row r="337" spans="1:13" ht="24" customHeight="1">
      <c r="G337" s="378" t="s">
        <v>39</v>
      </c>
      <c r="H337" s="378"/>
      <c r="I337" s="378"/>
      <c r="J337" s="109"/>
      <c r="K337" s="378" t="s">
        <v>40</v>
      </c>
      <c r="L337" s="378"/>
      <c r="M337" s="378"/>
    </row>
    <row r="338" spans="1:13" ht="24" customHeight="1">
      <c r="G338" s="110" t="str">
        <f>+G300</f>
        <v>2022</v>
      </c>
      <c r="H338" s="109"/>
      <c r="I338" s="110" t="str">
        <f>+I300</f>
        <v>2021</v>
      </c>
      <c r="J338" s="109"/>
      <c r="K338" s="111" t="str">
        <f>+G338</f>
        <v>2022</v>
      </c>
      <c r="L338" s="109"/>
      <c r="M338" s="110" t="str">
        <f>+I338</f>
        <v>2021</v>
      </c>
    </row>
    <row r="339" spans="1:13" ht="24" customHeight="1">
      <c r="A339" s="108" t="s">
        <v>1027</v>
      </c>
      <c r="B339" s="39"/>
      <c r="C339" s="39"/>
      <c r="D339" s="39"/>
      <c r="F339" s="39"/>
      <c r="G339" s="29">
        <v>498630.13</v>
      </c>
      <c r="H339" s="23"/>
      <c r="I339" s="29">
        <v>0</v>
      </c>
      <c r="J339" s="25"/>
      <c r="K339" s="29">
        <v>498630.13</v>
      </c>
      <c r="L339" s="25"/>
      <c r="M339" s="29">
        <v>0</v>
      </c>
    </row>
    <row r="340" spans="1:13" ht="24" customHeight="1">
      <c r="A340" s="26" t="s">
        <v>58</v>
      </c>
      <c r="B340" s="39"/>
      <c r="C340" s="39"/>
      <c r="D340" s="39"/>
      <c r="E340" s="39"/>
      <c r="F340" s="39"/>
      <c r="G340" s="29">
        <v>30000.01</v>
      </c>
      <c r="H340" s="23"/>
      <c r="I340" s="29">
        <v>22191.8</v>
      </c>
      <c r="J340" s="25"/>
      <c r="K340" s="29">
        <v>0</v>
      </c>
      <c r="L340" s="25"/>
      <c r="M340" s="29">
        <v>0</v>
      </c>
    </row>
    <row r="341" spans="1:13" ht="24" customHeight="1">
      <c r="A341" s="51" t="s">
        <v>611</v>
      </c>
      <c r="B341" s="39"/>
      <c r="C341" s="39"/>
      <c r="D341" s="39"/>
      <c r="F341" s="39"/>
      <c r="G341" s="29">
        <v>454794.52</v>
      </c>
      <c r="H341" s="23"/>
      <c r="I341" s="29">
        <v>0</v>
      </c>
      <c r="J341" s="25"/>
      <c r="K341" s="29">
        <v>454794.52</v>
      </c>
      <c r="L341" s="25"/>
      <c r="M341" s="29">
        <v>0</v>
      </c>
    </row>
    <row r="342" spans="1:13" ht="24" customHeight="1" thickBot="1">
      <c r="A342" s="108" t="s">
        <v>45</v>
      </c>
      <c r="B342" s="39"/>
      <c r="C342" s="39"/>
      <c r="D342" s="39"/>
      <c r="E342" s="39"/>
      <c r="F342" s="39"/>
      <c r="G342" s="174">
        <f>SUM(G326:G341)</f>
        <v>983424.66</v>
      </c>
      <c r="H342" s="146"/>
      <c r="I342" s="174">
        <f>SUM(I326:I341)</f>
        <v>22191.8</v>
      </c>
      <c r="J342" s="146"/>
      <c r="K342" s="174">
        <f>SUM(K326:K341)</f>
        <v>2015698.63</v>
      </c>
      <c r="L342" s="146"/>
      <c r="M342" s="174">
        <f>SUM(M326:M341)</f>
        <v>313431.87</v>
      </c>
    </row>
    <row r="343" spans="1:13" ht="24" customHeight="1" thickTop="1">
      <c r="A343" s="108"/>
      <c r="B343" s="39"/>
      <c r="C343" s="39"/>
      <c r="D343" s="39"/>
      <c r="E343" s="39"/>
      <c r="F343" s="39"/>
      <c r="G343" s="159"/>
      <c r="H343" s="146"/>
      <c r="I343" s="159"/>
      <c r="J343" s="146"/>
      <c r="K343" s="159"/>
      <c r="L343" s="146"/>
      <c r="M343" s="159"/>
    </row>
    <row r="344" spans="1:13" ht="24" customHeight="1">
      <c r="A344" s="108" t="s">
        <v>1232</v>
      </c>
    </row>
    <row r="345" spans="1:13" ht="24" customHeight="1"/>
    <row r="346" spans="1:13" ht="24" customHeight="1">
      <c r="G346" s="373" t="s">
        <v>38</v>
      </c>
      <c r="H346" s="373"/>
      <c r="I346" s="373"/>
      <c r="J346" s="373"/>
      <c r="K346" s="373"/>
      <c r="L346" s="373"/>
      <c r="M346" s="373"/>
    </row>
    <row r="347" spans="1:13" ht="24" customHeight="1">
      <c r="G347" s="378" t="s">
        <v>39</v>
      </c>
      <c r="H347" s="378"/>
      <c r="I347" s="378"/>
      <c r="J347" s="109"/>
      <c r="K347" s="378" t="s">
        <v>40</v>
      </c>
      <c r="L347" s="378"/>
      <c r="M347" s="378"/>
    </row>
    <row r="348" spans="1:13" ht="24" customHeight="1">
      <c r="G348" s="143" t="s">
        <v>833</v>
      </c>
      <c r="H348" s="109"/>
      <c r="I348" s="143" t="s">
        <v>523</v>
      </c>
      <c r="J348" s="109"/>
      <c r="K348" s="110" t="str">
        <f>+G348</f>
        <v>2022</v>
      </c>
      <c r="L348" s="109"/>
      <c r="M348" s="110" t="str">
        <f>+I348</f>
        <v>2021</v>
      </c>
    </row>
    <row r="349" spans="1:13" ht="24" customHeight="1">
      <c r="A349" s="12" t="s">
        <v>68</v>
      </c>
      <c r="G349" s="108"/>
      <c r="H349" s="38"/>
      <c r="I349" s="108"/>
      <c r="J349" s="108"/>
      <c r="K349" s="108"/>
      <c r="L349" s="38"/>
      <c r="M349" s="108"/>
    </row>
    <row r="350" spans="1:13" ht="24" customHeight="1">
      <c r="A350" s="26" t="s">
        <v>57</v>
      </c>
      <c r="C350" s="108"/>
      <c r="G350" s="234">
        <v>0</v>
      </c>
      <c r="H350" s="37"/>
      <c r="I350" s="234">
        <v>0</v>
      </c>
      <c r="J350" s="37"/>
      <c r="K350" s="234">
        <v>1176857.45</v>
      </c>
      <c r="L350" s="37"/>
      <c r="M350" s="234">
        <v>41064854.950000003</v>
      </c>
    </row>
    <row r="351" spans="1:13" ht="24" customHeight="1">
      <c r="A351" s="26" t="s">
        <v>64</v>
      </c>
      <c r="C351" s="311"/>
      <c r="G351" s="234">
        <v>77930790.079999998</v>
      </c>
      <c r="H351" s="37"/>
      <c r="I351" s="234">
        <v>0</v>
      </c>
      <c r="J351" s="37"/>
      <c r="K351" s="234">
        <v>77930790.079999998</v>
      </c>
      <c r="L351" s="37"/>
      <c r="M351" s="234">
        <v>0</v>
      </c>
    </row>
    <row r="352" spans="1:13" ht="24" customHeight="1">
      <c r="A352" s="30" t="s">
        <v>168</v>
      </c>
      <c r="C352" s="108"/>
      <c r="G352" s="234">
        <v>0</v>
      </c>
      <c r="H352" s="37"/>
      <c r="I352" s="234">
        <v>0</v>
      </c>
      <c r="J352" s="37"/>
      <c r="K352" s="234">
        <v>0</v>
      </c>
      <c r="L352" s="37"/>
      <c r="M352" s="234">
        <v>935253.4</v>
      </c>
    </row>
    <row r="353" spans="1:13" ht="24" customHeight="1">
      <c r="A353" s="30" t="s">
        <v>73</v>
      </c>
      <c r="G353" s="234">
        <v>0</v>
      </c>
      <c r="H353" s="37"/>
      <c r="I353" s="234">
        <v>0</v>
      </c>
      <c r="J353" s="37"/>
      <c r="K353" s="234">
        <v>206620.79</v>
      </c>
      <c r="L353" s="37"/>
      <c r="M353" s="234">
        <v>16624598.18</v>
      </c>
    </row>
    <row r="354" spans="1:13" ht="24" customHeight="1">
      <c r="A354" s="30" t="s">
        <v>44</v>
      </c>
      <c r="G354" s="234">
        <v>0</v>
      </c>
      <c r="H354" s="37"/>
      <c r="I354" s="234">
        <v>0</v>
      </c>
      <c r="J354" s="37"/>
      <c r="K354" s="234">
        <v>0</v>
      </c>
      <c r="L354" s="37"/>
      <c r="M354" s="245">
        <v>808849.35</v>
      </c>
    </row>
    <row r="355" spans="1:13" ht="24" customHeight="1">
      <c r="A355" s="30" t="s">
        <v>550</v>
      </c>
      <c r="G355" s="234">
        <v>0</v>
      </c>
      <c r="H355" s="37"/>
      <c r="I355" s="234">
        <v>0</v>
      </c>
      <c r="J355" s="37"/>
      <c r="K355" s="234">
        <v>0</v>
      </c>
      <c r="L355" s="37"/>
      <c r="M355" s="245">
        <v>1042485.6</v>
      </c>
    </row>
    <row r="356" spans="1:13" ht="24" customHeight="1">
      <c r="A356" s="30" t="s">
        <v>128</v>
      </c>
      <c r="G356" s="234">
        <v>0</v>
      </c>
      <c r="H356" s="37"/>
      <c r="I356" s="234">
        <v>0</v>
      </c>
      <c r="J356" s="37"/>
      <c r="K356" s="234">
        <v>1927672.51</v>
      </c>
      <c r="L356" s="37"/>
      <c r="M356" s="234">
        <v>58779866.219999999</v>
      </c>
    </row>
    <row r="357" spans="1:13" ht="24" customHeight="1">
      <c r="A357" s="30" t="s">
        <v>129</v>
      </c>
      <c r="G357" s="234">
        <v>0</v>
      </c>
      <c r="H357" s="37"/>
      <c r="I357" s="234">
        <v>0</v>
      </c>
      <c r="J357" s="37"/>
      <c r="K357" s="234">
        <v>2759729.01</v>
      </c>
      <c r="L357" s="37"/>
      <c r="M357" s="234">
        <v>65444552.960000001</v>
      </c>
    </row>
    <row r="358" spans="1:13" ht="24" customHeight="1">
      <c r="A358" s="30" t="s">
        <v>130</v>
      </c>
      <c r="G358" s="234">
        <v>0</v>
      </c>
      <c r="H358" s="37"/>
      <c r="I358" s="234">
        <v>0</v>
      </c>
      <c r="J358" s="37"/>
      <c r="K358" s="234">
        <v>2891786.2</v>
      </c>
      <c r="L358" s="37"/>
      <c r="M358" s="234">
        <v>2359237.4900000002</v>
      </c>
    </row>
    <row r="359" spans="1:13" ht="24" customHeight="1">
      <c r="A359" s="30" t="s">
        <v>561</v>
      </c>
      <c r="G359" s="234">
        <v>0</v>
      </c>
      <c r="H359" s="37"/>
      <c r="I359" s="234">
        <v>0</v>
      </c>
      <c r="J359" s="37"/>
      <c r="K359" s="234">
        <v>11526561</v>
      </c>
      <c r="L359" s="37"/>
      <c r="M359" s="234">
        <v>0</v>
      </c>
    </row>
    <row r="360" spans="1:13" ht="24" customHeight="1">
      <c r="A360" s="30" t="s">
        <v>562</v>
      </c>
      <c r="G360" s="234">
        <v>0</v>
      </c>
      <c r="H360" s="37"/>
      <c r="I360" s="234">
        <v>0</v>
      </c>
      <c r="J360" s="37"/>
      <c r="K360" s="234">
        <v>17368666.609999999</v>
      </c>
      <c r="L360" s="37"/>
      <c r="M360" s="234">
        <v>0</v>
      </c>
    </row>
    <row r="361" spans="1:13" ht="24" customHeight="1">
      <c r="A361" s="108" t="s">
        <v>53</v>
      </c>
      <c r="G361" s="234">
        <v>4383830.09</v>
      </c>
      <c r="H361" s="37"/>
      <c r="I361" s="234">
        <v>105510560.84</v>
      </c>
      <c r="J361" s="37"/>
      <c r="K361" s="234">
        <v>0</v>
      </c>
      <c r="L361" s="37"/>
      <c r="M361" s="234">
        <v>0</v>
      </c>
    </row>
    <row r="362" spans="1:13" ht="24" customHeight="1" thickBot="1">
      <c r="A362" s="108" t="s">
        <v>45</v>
      </c>
      <c r="G362" s="72">
        <f>SUM(G350:G361)</f>
        <v>82314620.170000002</v>
      </c>
      <c r="H362" s="37"/>
      <c r="I362" s="72">
        <f>SUM(I350:I361)</f>
        <v>105510560.84</v>
      </c>
      <c r="J362" s="37"/>
      <c r="K362" s="72">
        <f>SUM(K350:K361)</f>
        <v>115788683.65000002</v>
      </c>
      <c r="L362" s="37"/>
      <c r="M362" s="72">
        <f>SUM(M350:M361)</f>
        <v>187059698.15000001</v>
      </c>
    </row>
    <row r="363" spans="1:13" ht="24" customHeight="1" thickTop="1">
      <c r="A363" s="12" t="s">
        <v>69</v>
      </c>
      <c r="B363" s="108"/>
      <c r="C363" s="108"/>
      <c r="D363" s="108"/>
      <c r="E363" s="51" t="s">
        <v>303</v>
      </c>
      <c r="F363" s="108"/>
      <c r="G363" s="168"/>
      <c r="H363" s="83"/>
      <c r="I363" s="169"/>
      <c r="J363" s="83"/>
      <c r="K363" s="168"/>
      <c r="L363" s="83"/>
      <c r="M363" s="169"/>
    </row>
    <row r="364" spans="1:13" ht="24" customHeight="1">
      <c r="A364" s="26" t="s">
        <v>47</v>
      </c>
      <c r="B364" s="311"/>
      <c r="C364" s="311"/>
      <c r="D364" s="311"/>
      <c r="E364" s="51"/>
      <c r="F364" s="311"/>
      <c r="G364" s="234">
        <v>0</v>
      </c>
      <c r="H364" s="62"/>
      <c r="I364" s="234">
        <v>0</v>
      </c>
      <c r="J364" s="23"/>
      <c r="K364" s="234">
        <v>16308.76</v>
      </c>
      <c r="L364" s="313"/>
      <c r="M364" s="234">
        <v>0</v>
      </c>
    </row>
    <row r="365" spans="1:13" ht="24" customHeight="1">
      <c r="A365" s="26" t="s">
        <v>49</v>
      </c>
      <c r="B365" s="108"/>
      <c r="C365" s="108"/>
      <c r="D365" s="108"/>
      <c r="E365" s="51" t="s">
        <v>303</v>
      </c>
      <c r="F365" s="108"/>
      <c r="G365" s="234">
        <v>0</v>
      </c>
      <c r="H365" s="62"/>
      <c r="I365" s="234">
        <v>0</v>
      </c>
      <c r="J365" s="23"/>
      <c r="K365" s="234">
        <v>782243</v>
      </c>
      <c r="L365" s="23"/>
      <c r="M365" s="234">
        <v>783457.94</v>
      </c>
    </row>
    <row r="366" spans="1:13" ht="24" customHeight="1">
      <c r="A366" s="26" t="s">
        <v>57</v>
      </c>
      <c r="B366" s="108"/>
      <c r="C366" s="108"/>
      <c r="D366" s="108"/>
      <c r="E366" s="51"/>
      <c r="F366" s="108"/>
      <c r="G366" s="234">
        <v>0</v>
      </c>
      <c r="H366" s="62"/>
      <c r="I366" s="234">
        <v>0</v>
      </c>
      <c r="J366" s="23"/>
      <c r="K366" s="234">
        <v>0</v>
      </c>
      <c r="L366" s="23"/>
      <c r="M366" s="234">
        <v>121039</v>
      </c>
    </row>
    <row r="367" spans="1:13" ht="24" customHeight="1">
      <c r="A367" s="108"/>
      <c r="G367" s="132"/>
      <c r="H367" s="37"/>
      <c r="I367" s="132"/>
      <c r="J367" s="37"/>
      <c r="K367" s="132"/>
      <c r="L367" s="37"/>
      <c r="M367" s="132"/>
    </row>
    <row r="368" spans="1:13" ht="24" customHeight="1">
      <c r="A368" s="108"/>
      <c r="G368" s="132"/>
      <c r="H368" s="37"/>
      <c r="I368" s="132"/>
      <c r="J368" s="37"/>
      <c r="K368" s="132"/>
      <c r="L368" s="37"/>
      <c r="M368" s="132"/>
    </row>
    <row r="369" spans="1:13" ht="24" customHeight="1">
      <c r="A369" s="370" t="str">
        <f>+A332</f>
        <v>(Sign) ……………………………………...........……………………………...……………. Authorized Director</v>
      </c>
      <c r="B369" s="370"/>
      <c r="C369" s="370"/>
      <c r="D369" s="370"/>
      <c r="E369" s="370"/>
      <c r="F369" s="370"/>
      <c r="G369" s="370"/>
      <c r="H369" s="370"/>
      <c r="I369" s="370"/>
      <c r="J369" s="370"/>
      <c r="K369" s="370"/>
      <c r="L369" s="370"/>
      <c r="M369" s="370"/>
    </row>
    <row r="370" spans="1:13" ht="24" customHeight="1">
      <c r="A370" s="108"/>
      <c r="B370" s="108"/>
      <c r="C370" s="108" t="str">
        <f>+C333</f>
        <v xml:space="preserve">                (                                                                                                                                )           </v>
      </c>
      <c r="D370" s="108"/>
      <c r="E370" s="108"/>
      <c r="F370" s="108"/>
      <c r="G370" s="108"/>
      <c r="H370" s="108"/>
      <c r="I370" s="108"/>
      <c r="J370" s="108"/>
      <c r="K370" s="51"/>
      <c r="L370" s="51"/>
      <c r="M370" s="51"/>
    </row>
    <row r="371" spans="1:13" ht="25.5" customHeight="1">
      <c r="A371" s="374" t="s">
        <v>845</v>
      </c>
      <c r="B371" s="370"/>
      <c r="C371" s="370"/>
      <c r="D371" s="370"/>
      <c r="E371" s="370"/>
      <c r="F371" s="370"/>
      <c r="G371" s="370"/>
      <c r="H371" s="370"/>
      <c r="I371" s="370"/>
      <c r="J371" s="370"/>
      <c r="K371" s="370"/>
      <c r="L371" s="370"/>
      <c r="M371" s="370"/>
    </row>
    <row r="372" spans="1:13" ht="25.5" customHeight="1">
      <c r="A372" s="108"/>
      <c r="G372" s="132"/>
      <c r="H372" s="37"/>
      <c r="I372" s="132"/>
      <c r="J372" s="37"/>
      <c r="K372" s="132"/>
      <c r="L372" s="37"/>
      <c r="M372" s="132"/>
    </row>
    <row r="373" spans="1:13" ht="25.5" customHeight="1">
      <c r="A373" s="108"/>
      <c r="G373" s="373" t="s">
        <v>38</v>
      </c>
      <c r="H373" s="373"/>
      <c r="I373" s="373"/>
      <c r="J373" s="373"/>
      <c r="K373" s="373"/>
      <c r="L373" s="373"/>
      <c r="M373" s="373"/>
    </row>
    <row r="374" spans="1:13" ht="25.5" customHeight="1">
      <c r="A374" s="108"/>
      <c r="G374" s="378" t="s">
        <v>39</v>
      </c>
      <c r="H374" s="378"/>
      <c r="I374" s="378"/>
      <c r="J374" s="109"/>
      <c r="K374" s="378" t="s">
        <v>40</v>
      </c>
      <c r="L374" s="378"/>
      <c r="M374" s="378"/>
    </row>
    <row r="375" spans="1:13" ht="25.5" customHeight="1">
      <c r="A375" s="108"/>
      <c r="G375" s="143" t="s">
        <v>833</v>
      </c>
      <c r="H375" s="109"/>
      <c r="I375" s="143" t="s">
        <v>523</v>
      </c>
      <c r="J375" s="109"/>
      <c r="K375" s="110" t="str">
        <f>+G375</f>
        <v>2022</v>
      </c>
      <c r="L375" s="109"/>
      <c r="M375" s="110" t="str">
        <f>+I375</f>
        <v>2021</v>
      </c>
    </row>
    <row r="376" spans="1:13" ht="25.5" customHeight="1">
      <c r="A376" s="26" t="s">
        <v>763</v>
      </c>
      <c r="B376" s="311"/>
      <c r="C376" s="311"/>
      <c r="D376" s="311"/>
      <c r="E376" s="51"/>
      <c r="F376" s="311"/>
      <c r="G376" s="234">
        <v>177741.94</v>
      </c>
      <c r="H376" s="62"/>
      <c r="I376" s="234">
        <v>0</v>
      </c>
      <c r="J376" s="23"/>
      <c r="K376" s="234">
        <v>177741.94</v>
      </c>
      <c r="L376" s="23"/>
      <c r="M376" s="234">
        <v>0</v>
      </c>
    </row>
    <row r="377" spans="1:13" ht="25.5" customHeight="1">
      <c r="A377" s="108" t="s">
        <v>58</v>
      </c>
      <c r="B377" s="108"/>
      <c r="C377" s="108"/>
      <c r="D377" s="108"/>
      <c r="E377" s="108"/>
      <c r="F377" s="108"/>
      <c r="G377" s="234">
        <v>60000</v>
      </c>
      <c r="H377" s="25"/>
      <c r="I377" s="234">
        <v>60000</v>
      </c>
      <c r="J377" s="25"/>
      <c r="K377" s="234">
        <v>0</v>
      </c>
      <c r="L377" s="25"/>
      <c r="M377" s="234">
        <v>0</v>
      </c>
    </row>
    <row r="378" spans="1:13" ht="25.5" customHeight="1">
      <c r="A378" s="311" t="s">
        <v>1427</v>
      </c>
      <c r="B378" s="311"/>
      <c r="C378" s="311"/>
      <c r="D378" s="311"/>
      <c r="E378" s="311"/>
      <c r="F378" s="311"/>
      <c r="G378" s="234">
        <v>20000</v>
      </c>
      <c r="H378" s="25"/>
      <c r="I378" s="234">
        <v>0</v>
      </c>
      <c r="J378" s="25"/>
      <c r="K378" s="234">
        <v>0</v>
      </c>
      <c r="L378" s="25"/>
      <c r="M378" s="234">
        <v>0</v>
      </c>
    </row>
    <row r="379" spans="1:13" ht="25.5" customHeight="1" thickBot="1">
      <c r="A379" s="108" t="s">
        <v>45</v>
      </c>
      <c r="B379" s="108"/>
      <c r="C379" s="108"/>
      <c r="D379" s="108"/>
      <c r="E379" s="108"/>
      <c r="F379" s="108"/>
      <c r="G379" s="72">
        <f>SUM(G364:G378)</f>
        <v>257741.94</v>
      </c>
      <c r="H379" s="108"/>
      <c r="I379" s="72">
        <f>SUM(I364:I378)</f>
        <v>60000</v>
      </c>
      <c r="J379" s="108"/>
      <c r="K379" s="72">
        <f>SUM(K364:K378)</f>
        <v>976293.7</v>
      </c>
      <c r="L379" s="23"/>
      <c r="M379" s="72">
        <f>SUM(M364:M378)</f>
        <v>904496.94</v>
      </c>
    </row>
    <row r="380" spans="1:13" ht="25.5" customHeight="1" thickTop="1">
      <c r="A380" s="12" t="s">
        <v>70</v>
      </c>
      <c r="B380" s="39"/>
      <c r="C380" s="39"/>
      <c r="D380" s="39"/>
      <c r="E380" s="39"/>
      <c r="F380" s="39"/>
      <c r="G380" s="30"/>
      <c r="H380" s="30"/>
      <c r="I380" s="30"/>
      <c r="J380" s="30"/>
      <c r="K380" s="30"/>
      <c r="L380" s="30"/>
      <c r="M380" s="30"/>
    </row>
    <row r="381" spans="1:13" ht="25.5" customHeight="1">
      <c r="A381" s="26" t="s">
        <v>47</v>
      </c>
      <c r="B381" s="108"/>
      <c r="C381" s="108"/>
      <c r="D381" s="108"/>
      <c r="E381" s="108"/>
      <c r="F381" s="39"/>
      <c r="G381" s="24">
        <v>0</v>
      </c>
      <c r="H381" s="24"/>
      <c r="I381" s="24">
        <v>0</v>
      </c>
      <c r="J381" s="24"/>
      <c r="K381" s="24">
        <v>5734151.7800000003</v>
      </c>
      <c r="L381" s="24"/>
      <c r="M381" s="24">
        <v>5391823.0199999996</v>
      </c>
    </row>
    <row r="382" spans="1:13" ht="25.5" customHeight="1">
      <c r="A382" s="26" t="s">
        <v>48</v>
      </c>
      <c r="B382" s="108"/>
      <c r="C382" s="108"/>
      <c r="D382" s="108"/>
      <c r="E382" s="108"/>
      <c r="F382" s="39"/>
      <c r="G382" s="24">
        <v>0</v>
      </c>
      <c r="H382" s="24"/>
      <c r="I382" s="24">
        <v>0</v>
      </c>
      <c r="J382" s="24"/>
      <c r="K382" s="24">
        <v>15671.24</v>
      </c>
      <c r="L382" s="24"/>
      <c r="M382" s="24">
        <v>0</v>
      </c>
    </row>
    <row r="383" spans="1:13" ht="25.5" customHeight="1">
      <c r="A383" s="26" t="s">
        <v>54</v>
      </c>
      <c r="B383" s="108"/>
      <c r="C383" s="108"/>
      <c r="D383" s="108"/>
      <c r="E383" s="108"/>
      <c r="F383" s="39"/>
      <c r="G383" s="90"/>
      <c r="H383" s="90"/>
      <c r="I383" s="90"/>
      <c r="J383" s="90"/>
      <c r="K383" s="90"/>
      <c r="L383" s="90"/>
      <c r="M383" s="90"/>
    </row>
    <row r="384" spans="1:13" ht="25.5" customHeight="1">
      <c r="A384" s="108" t="s">
        <v>55</v>
      </c>
      <c r="B384" s="39"/>
      <c r="C384" s="39"/>
      <c r="D384" s="39"/>
      <c r="E384" s="39"/>
      <c r="F384" s="39"/>
      <c r="G384" s="24">
        <v>0</v>
      </c>
      <c r="H384" s="24"/>
      <c r="I384" s="24">
        <v>0</v>
      </c>
      <c r="J384" s="24"/>
      <c r="K384" s="24">
        <v>1009230.84</v>
      </c>
      <c r="L384" s="24"/>
      <c r="M384" s="24">
        <v>1009230.84</v>
      </c>
    </row>
    <row r="385" spans="1:13" ht="25.5" customHeight="1">
      <c r="A385" s="26" t="s">
        <v>57</v>
      </c>
      <c r="B385" s="39"/>
      <c r="C385" s="39"/>
      <c r="D385" s="39"/>
      <c r="E385" s="108"/>
      <c r="F385" s="39"/>
      <c r="G385" s="24">
        <v>0</v>
      </c>
      <c r="H385" s="23"/>
      <c r="I385" s="24">
        <v>0</v>
      </c>
      <c r="J385" s="23"/>
      <c r="K385" s="24">
        <v>251397.27</v>
      </c>
      <c r="L385" s="25"/>
      <c r="M385" s="24">
        <v>0</v>
      </c>
    </row>
    <row r="386" spans="1:13" ht="25.5" customHeight="1">
      <c r="A386" s="26" t="s">
        <v>56</v>
      </c>
      <c r="B386" s="39"/>
      <c r="C386" s="39"/>
      <c r="D386" s="39"/>
      <c r="E386" s="39"/>
      <c r="F386" s="39"/>
      <c r="G386" s="24">
        <v>32291.41</v>
      </c>
      <c r="H386" s="24"/>
      <c r="I386" s="24">
        <v>31299.64</v>
      </c>
      <c r="J386" s="24"/>
      <c r="K386" s="24">
        <v>32291.41</v>
      </c>
      <c r="L386" s="24"/>
      <c r="M386" s="24">
        <v>31299.64</v>
      </c>
    </row>
    <row r="387" spans="1:13" ht="25.5" customHeight="1">
      <c r="A387" s="26" t="s">
        <v>58</v>
      </c>
      <c r="B387" s="39"/>
      <c r="C387" s="39"/>
      <c r="D387" s="39"/>
      <c r="E387" s="39"/>
      <c r="F387" s="39"/>
      <c r="G387" s="24">
        <v>0</v>
      </c>
      <c r="H387" s="24"/>
      <c r="I387" s="24">
        <v>11301.37</v>
      </c>
      <c r="J387" s="24"/>
      <c r="K387" s="24">
        <v>0</v>
      </c>
      <c r="L387" s="24"/>
      <c r="M387" s="24">
        <v>0</v>
      </c>
    </row>
    <row r="388" spans="1:13" ht="25.5" customHeight="1">
      <c r="A388" s="51" t="s">
        <v>53</v>
      </c>
      <c r="B388" s="39"/>
      <c r="C388" s="39"/>
      <c r="D388" s="39"/>
      <c r="E388" s="108"/>
      <c r="F388" s="39"/>
      <c r="G388" s="24">
        <v>5283013.6500000004</v>
      </c>
      <c r="H388" s="23"/>
      <c r="I388" s="24">
        <v>1857020.65</v>
      </c>
      <c r="J388" s="23"/>
      <c r="K388" s="24">
        <v>0</v>
      </c>
      <c r="L388" s="24"/>
      <c r="M388" s="24">
        <v>0</v>
      </c>
    </row>
    <row r="389" spans="1:13" ht="25.5" customHeight="1">
      <c r="A389" s="26" t="s">
        <v>64</v>
      </c>
      <c r="B389" s="39"/>
      <c r="C389" s="39"/>
      <c r="D389" s="39"/>
      <c r="E389" s="311"/>
      <c r="F389" s="39"/>
      <c r="G389" s="24">
        <v>48767.13</v>
      </c>
      <c r="H389" s="23"/>
      <c r="I389" s="24">
        <v>0</v>
      </c>
      <c r="J389" s="23"/>
      <c r="K389" s="24">
        <v>0</v>
      </c>
      <c r="L389" s="24"/>
      <c r="M389" s="24">
        <v>0</v>
      </c>
    </row>
    <row r="390" spans="1:13" ht="25.5" customHeight="1">
      <c r="A390" s="51" t="s">
        <v>1028</v>
      </c>
      <c r="B390" s="39"/>
      <c r="C390" s="39"/>
      <c r="D390" s="39"/>
      <c r="E390" s="108"/>
      <c r="F390" s="39"/>
      <c r="G390" s="24">
        <v>4551414.82</v>
      </c>
      <c r="H390" s="23"/>
      <c r="I390" s="24">
        <v>0</v>
      </c>
      <c r="J390" s="23"/>
      <c r="K390" s="24">
        <v>4551414.82</v>
      </c>
      <c r="L390" s="24"/>
      <c r="M390" s="24">
        <v>0</v>
      </c>
    </row>
    <row r="391" spans="1:13" ht="25.5" customHeight="1" thickBot="1">
      <c r="A391" s="108" t="s">
        <v>45</v>
      </c>
      <c r="B391" s="39"/>
      <c r="C391" s="39"/>
      <c r="D391" s="39"/>
      <c r="E391" s="39"/>
      <c r="F391" s="39"/>
      <c r="G391" s="72">
        <f>SUM(G381:G390)</f>
        <v>9915487.0100000016</v>
      </c>
      <c r="H391" s="108"/>
      <c r="I391" s="72">
        <f>SUM(I381:I390)</f>
        <v>1899621.66</v>
      </c>
      <c r="J391" s="108"/>
      <c r="K391" s="72">
        <f>SUM(K381:K390)</f>
        <v>11594157.359999999</v>
      </c>
      <c r="L391" s="23"/>
      <c r="M391" s="72">
        <f>SUM(M381:M390)</f>
        <v>6432353.4999999991</v>
      </c>
    </row>
    <row r="392" spans="1:13" ht="25.5" customHeight="1" thickTop="1">
      <c r="A392" s="201" t="s">
        <v>570</v>
      </c>
      <c r="B392" s="30"/>
      <c r="C392" s="30"/>
      <c r="G392" s="235"/>
      <c r="H392" s="23"/>
      <c r="I392" s="235"/>
      <c r="J392" s="25"/>
      <c r="K392" s="235"/>
      <c r="L392" s="25"/>
      <c r="M392" s="235"/>
    </row>
    <row r="393" spans="1:13" ht="25.5" customHeight="1">
      <c r="A393" s="30" t="s">
        <v>561</v>
      </c>
      <c r="B393" s="30"/>
      <c r="C393" s="30"/>
      <c r="G393" s="24">
        <v>0</v>
      </c>
      <c r="H393" s="24"/>
      <c r="I393" s="24">
        <v>0</v>
      </c>
      <c r="J393" s="24"/>
      <c r="K393" s="24">
        <v>2220000</v>
      </c>
      <c r="L393" s="24"/>
      <c r="M393" s="234">
        <v>1110000</v>
      </c>
    </row>
    <row r="394" spans="1:13" ht="25.5" customHeight="1">
      <c r="A394" s="30" t="s">
        <v>562</v>
      </c>
      <c r="B394" s="30"/>
      <c r="C394" s="30"/>
      <c r="G394" s="24">
        <v>0</v>
      </c>
      <c r="H394" s="23"/>
      <c r="I394" s="24">
        <v>0</v>
      </c>
      <c r="J394" s="23"/>
      <c r="K394" s="24">
        <v>2220000</v>
      </c>
      <c r="L394" s="24"/>
      <c r="M394" s="234">
        <v>1110000</v>
      </c>
    </row>
    <row r="395" spans="1:13" ht="25.5" customHeight="1" thickBot="1">
      <c r="A395" s="108" t="s">
        <v>45</v>
      </c>
      <c r="B395" s="30"/>
      <c r="C395" s="30"/>
      <c r="G395" s="190">
        <f>SUM(G393:G394)</f>
        <v>0</v>
      </c>
      <c r="H395" s="155"/>
      <c r="I395" s="190">
        <f>SUM(I393:I394)</f>
        <v>0</v>
      </c>
      <c r="J395" s="23"/>
      <c r="K395" s="190">
        <f>SUM(K393:K394)</f>
        <v>4440000</v>
      </c>
      <c r="L395" s="23"/>
      <c r="M395" s="190">
        <f>SUM(M393:M394)</f>
        <v>2220000</v>
      </c>
    </row>
    <row r="396" spans="1:13" ht="25.5" customHeight="1" thickTop="1">
      <c r="A396" s="293" t="s">
        <v>1267</v>
      </c>
      <c r="C396" s="30"/>
      <c r="G396" s="292"/>
      <c r="H396" s="155"/>
      <c r="I396" s="292"/>
      <c r="J396" s="23"/>
      <c r="K396" s="292"/>
      <c r="L396" s="23"/>
      <c r="M396" s="292"/>
    </row>
    <row r="397" spans="1:13" ht="25.5" customHeight="1">
      <c r="A397" s="26" t="s">
        <v>49</v>
      </c>
      <c r="C397" s="30"/>
      <c r="G397" s="235">
        <v>0</v>
      </c>
      <c r="H397" s="23"/>
      <c r="I397" s="235">
        <v>0</v>
      </c>
      <c r="J397" s="25"/>
      <c r="K397" s="235">
        <v>9198354.5800000001</v>
      </c>
      <c r="L397" s="25"/>
      <c r="M397" s="132">
        <v>18210495.600000001</v>
      </c>
    </row>
    <row r="398" spans="1:13" ht="25.5" customHeight="1">
      <c r="A398" s="12" t="s">
        <v>277</v>
      </c>
      <c r="G398" s="24"/>
      <c r="H398" s="24"/>
      <c r="I398" s="24"/>
      <c r="J398" s="25"/>
      <c r="K398" s="24"/>
      <c r="L398" s="25"/>
      <c r="M398" s="24"/>
    </row>
    <row r="399" spans="1:13" ht="25.5" customHeight="1">
      <c r="A399" s="30" t="s">
        <v>289</v>
      </c>
      <c r="G399" s="24">
        <v>0</v>
      </c>
      <c r="H399" s="24"/>
      <c r="I399" s="24">
        <v>4550050.63</v>
      </c>
      <c r="J399" s="24"/>
      <c r="K399" s="24">
        <v>0</v>
      </c>
      <c r="L399" s="24"/>
      <c r="M399" s="24">
        <v>0</v>
      </c>
    </row>
    <row r="400" spans="1:13" ht="25.5" customHeight="1">
      <c r="A400" s="30" t="s">
        <v>413</v>
      </c>
      <c r="G400" s="24">
        <v>85146282.299999997</v>
      </c>
      <c r="H400" s="24"/>
      <c r="I400" s="24">
        <v>89846672.599999994</v>
      </c>
      <c r="J400" s="24"/>
      <c r="K400" s="24">
        <v>0</v>
      </c>
      <c r="L400" s="24"/>
      <c r="M400" s="24">
        <v>0</v>
      </c>
    </row>
    <row r="401" spans="1:13" ht="25.5" customHeight="1">
      <c r="A401" s="30" t="s">
        <v>423</v>
      </c>
      <c r="G401" s="24">
        <v>0</v>
      </c>
      <c r="H401" s="24"/>
      <c r="I401" s="24">
        <v>191147553.09999999</v>
      </c>
      <c r="J401" s="24"/>
      <c r="K401" s="24">
        <v>0</v>
      </c>
      <c r="L401" s="24"/>
      <c r="M401" s="24">
        <v>0</v>
      </c>
    </row>
    <row r="402" spans="1:13" ht="25.5" customHeight="1" thickBot="1">
      <c r="A402" s="108" t="s">
        <v>45</v>
      </c>
      <c r="G402" s="35">
        <f>SUM(G399:G401)</f>
        <v>85146282.299999997</v>
      </c>
      <c r="H402" s="24"/>
      <c r="I402" s="35">
        <f>SUM(I399:I401)</f>
        <v>285544276.32999998</v>
      </c>
      <c r="J402" s="24"/>
      <c r="K402" s="35">
        <f>SUM(K399:K401)</f>
        <v>0</v>
      </c>
      <c r="L402" s="24"/>
      <c r="M402" s="35">
        <f>SUM(M399:M401)</f>
        <v>0</v>
      </c>
    </row>
    <row r="403" spans="1:13" ht="25.5" customHeight="1" thickTop="1">
      <c r="A403" s="108"/>
      <c r="G403" s="29"/>
      <c r="H403" s="24"/>
      <c r="I403" s="29"/>
      <c r="J403" s="24"/>
      <c r="K403" s="29"/>
      <c r="L403" s="24"/>
      <c r="M403" s="29"/>
    </row>
    <row r="404" spans="1:13" ht="25.5" customHeight="1">
      <c r="A404" s="108"/>
      <c r="G404" s="29"/>
      <c r="H404" s="24"/>
      <c r="I404" s="29"/>
      <c r="J404" s="24"/>
      <c r="K404" s="29"/>
      <c r="L404" s="24"/>
      <c r="M404" s="29"/>
    </row>
    <row r="405" spans="1:13" ht="25.5" customHeight="1">
      <c r="A405" s="370" t="str">
        <f>+A369</f>
        <v>(Sign) ……………………………………...........……………………………...……………. Authorized Director</v>
      </c>
      <c r="B405" s="370"/>
      <c r="C405" s="370"/>
      <c r="D405" s="370"/>
      <c r="E405" s="370"/>
      <c r="F405" s="370"/>
      <c r="G405" s="370"/>
      <c r="H405" s="370"/>
      <c r="I405" s="370"/>
      <c r="J405" s="370"/>
      <c r="K405" s="370"/>
      <c r="L405" s="370"/>
      <c r="M405" s="370"/>
    </row>
    <row r="406" spans="1:13" ht="25.5" customHeight="1">
      <c r="A406" s="108"/>
      <c r="B406" s="108"/>
      <c r="C406" s="108" t="str">
        <f>+C370</f>
        <v xml:space="preserve">                (                                                                                                                                )           </v>
      </c>
      <c r="D406" s="108"/>
      <c r="E406" s="108"/>
      <c r="F406" s="108"/>
      <c r="G406" s="108"/>
      <c r="H406" s="108"/>
      <c r="I406" s="108"/>
      <c r="J406" s="108"/>
      <c r="K406" s="51"/>
      <c r="L406" s="51"/>
      <c r="M406" s="51"/>
    </row>
    <row r="407" spans="1:13" ht="24" customHeight="1">
      <c r="A407" s="374" t="s">
        <v>846</v>
      </c>
      <c r="B407" s="370"/>
      <c r="C407" s="370"/>
      <c r="D407" s="370"/>
      <c r="E407" s="370"/>
      <c r="F407" s="370"/>
      <c r="G407" s="370"/>
      <c r="H407" s="370"/>
      <c r="I407" s="370"/>
      <c r="J407" s="370"/>
      <c r="K407" s="370"/>
      <c r="L407" s="370"/>
      <c r="M407" s="370"/>
    </row>
    <row r="408" spans="1:13" ht="24" customHeight="1">
      <c r="A408" s="108"/>
      <c r="G408" s="29"/>
      <c r="H408" s="24"/>
      <c r="I408" s="29"/>
      <c r="J408" s="24"/>
      <c r="K408" s="29"/>
      <c r="L408" s="24"/>
      <c r="M408" s="29"/>
    </row>
    <row r="409" spans="1:13" ht="24" customHeight="1">
      <c r="A409" s="108"/>
      <c r="G409" s="373" t="s">
        <v>38</v>
      </c>
      <c r="H409" s="373"/>
      <c r="I409" s="373"/>
      <c r="J409" s="373"/>
      <c r="K409" s="373"/>
      <c r="L409" s="373"/>
      <c r="M409" s="373"/>
    </row>
    <row r="410" spans="1:13" ht="24" customHeight="1">
      <c r="A410" s="108"/>
      <c r="G410" s="378" t="s">
        <v>39</v>
      </c>
      <c r="H410" s="378"/>
      <c r="I410" s="378"/>
      <c r="J410" s="109"/>
      <c r="K410" s="378" t="s">
        <v>40</v>
      </c>
      <c r="L410" s="378"/>
      <c r="M410" s="378"/>
    </row>
    <row r="411" spans="1:13" ht="24" customHeight="1">
      <c r="A411" s="108"/>
      <c r="G411" s="143" t="s">
        <v>833</v>
      </c>
      <c r="H411" s="109"/>
      <c r="I411" s="143" t="s">
        <v>523</v>
      </c>
      <c r="J411" s="109"/>
      <c r="K411" s="110" t="str">
        <f>+G411</f>
        <v>2022</v>
      </c>
      <c r="L411" s="109"/>
      <c r="M411" s="110" t="str">
        <f>+I411</f>
        <v>2021</v>
      </c>
    </row>
    <row r="412" spans="1:13" ht="24" customHeight="1">
      <c r="A412" s="12" t="s">
        <v>71</v>
      </c>
      <c r="B412" s="88"/>
      <c r="C412" s="88"/>
      <c r="D412" s="88"/>
      <c r="E412" s="36"/>
      <c r="F412" s="36"/>
      <c r="G412" s="28"/>
      <c r="H412" s="23"/>
      <c r="I412" s="28"/>
      <c r="J412" s="25"/>
      <c r="K412" s="28"/>
      <c r="L412" s="25"/>
      <c r="M412" s="28"/>
    </row>
    <row r="413" spans="1:13" ht="24" customHeight="1">
      <c r="A413" s="88" t="s">
        <v>48</v>
      </c>
      <c r="B413" s="88"/>
      <c r="C413" s="88"/>
      <c r="D413" s="88"/>
      <c r="E413" s="36"/>
      <c r="F413" s="36"/>
      <c r="G413" s="24">
        <v>0</v>
      </c>
      <c r="H413" s="24"/>
      <c r="I413" s="24">
        <v>0</v>
      </c>
      <c r="J413" s="25"/>
      <c r="K413" s="24">
        <v>28950581.899999999</v>
      </c>
      <c r="L413" s="25"/>
      <c r="M413" s="24">
        <v>10167747</v>
      </c>
    </row>
    <row r="414" spans="1:13" ht="24" customHeight="1">
      <c r="A414" s="12" t="s">
        <v>795</v>
      </c>
      <c r="B414" s="39"/>
      <c r="C414" s="39"/>
      <c r="D414" s="39"/>
      <c r="E414" s="39"/>
      <c r="G414" s="24"/>
      <c r="H414" s="24"/>
      <c r="I414" s="24"/>
      <c r="J414" s="25"/>
      <c r="K414" s="24"/>
      <c r="L414" s="25"/>
      <c r="M414" s="24"/>
    </row>
    <row r="415" spans="1:13" ht="24" customHeight="1">
      <c r="A415" s="88" t="s">
        <v>763</v>
      </c>
      <c r="B415" s="39"/>
      <c r="C415" s="39"/>
      <c r="D415" s="39"/>
      <c r="E415" s="39"/>
      <c r="G415" s="24">
        <v>34953624.600000001</v>
      </c>
      <c r="H415" s="24"/>
      <c r="I415" s="24">
        <v>0</v>
      </c>
      <c r="J415" s="25"/>
      <c r="K415" s="24">
        <v>34953624.600000001</v>
      </c>
      <c r="L415" s="25"/>
      <c r="M415" s="24">
        <v>0</v>
      </c>
    </row>
    <row r="416" spans="1:13" ht="24" customHeight="1">
      <c r="A416" s="12" t="s">
        <v>425</v>
      </c>
      <c r="B416" s="108"/>
      <c r="C416" s="108"/>
      <c r="D416" s="108"/>
      <c r="E416" s="39"/>
      <c r="F416" s="39"/>
      <c r="G416" s="29"/>
      <c r="H416" s="146"/>
      <c r="I416" s="29"/>
      <c r="J416" s="146"/>
      <c r="K416" s="29"/>
      <c r="L416" s="146"/>
      <c r="M416" s="29"/>
    </row>
    <row r="417" spans="1:13" ht="24" customHeight="1">
      <c r="A417" s="88" t="s">
        <v>51</v>
      </c>
      <c r="B417" s="108"/>
      <c r="C417" s="108"/>
      <c r="D417" s="108"/>
      <c r="E417" s="39"/>
      <c r="F417" s="39"/>
      <c r="G417" s="24">
        <v>15434826.199999999</v>
      </c>
      <c r="H417" s="146"/>
      <c r="I417" s="24">
        <v>15023812</v>
      </c>
      <c r="J417" s="25"/>
      <c r="K417" s="24">
        <v>0</v>
      </c>
      <c r="L417" s="146"/>
      <c r="M417" s="24">
        <v>0</v>
      </c>
    </row>
    <row r="418" spans="1:13" ht="24" customHeight="1">
      <c r="A418" s="12" t="s">
        <v>415</v>
      </c>
      <c r="B418" s="108"/>
      <c r="C418" s="108"/>
      <c r="D418" s="108"/>
      <c r="E418" s="39"/>
      <c r="F418" s="39"/>
      <c r="G418" s="27"/>
      <c r="H418" s="25"/>
      <c r="I418" s="27"/>
      <c r="J418" s="25"/>
      <c r="K418" s="27"/>
      <c r="L418" s="25"/>
      <c r="M418" s="24"/>
    </row>
    <row r="419" spans="1:13" ht="24" customHeight="1">
      <c r="A419" s="26" t="s">
        <v>64</v>
      </c>
      <c r="B419" s="51"/>
      <c r="C419" s="51"/>
      <c r="D419" s="108"/>
      <c r="E419" s="39"/>
      <c r="F419" s="39"/>
      <c r="G419" s="24">
        <v>84917288.829999998</v>
      </c>
      <c r="H419" s="25"/>
      <c r="I419" s="24">
        <v>128295790.79000001</v>
      </c>
      <c r="J419" s="25"/>
      <c r="K419" s="24">
        <v>0</v>
      </c>
      <c r="L419" s="25"/>
      <c r="M419" s="24">
        <v>0</v>
      </c>
    </row>
    <row r="420" spans="1:13" ht="24" customHeight="1">
      <c r="A420" s="88" t="s">
        <v>51</v>
      </c>
      <c r="B420" s="51"/>
      <c r="C420" s="51"/>
      <c r="D420" s="108"/>
      <c r="E420" s="39"/>
      <c r="F420" s="39"/>
      <c r="G420" s="24">
        <v>31701236.670000002</v>
      </c>
      <c r="H420" s="25"/>
      <c r="I420" s="24">
        <v>30713302.25</v>
      </c>
      <c r="J420" s="24">
        <v>0</v>
      </c>
      <c r="K420" s="24">
        <v>0</v>
      </c>
      <c r="L420" s="24">
        <v>0</v>
      </c>
      <c r="M420" s="24">
        <v>0</v>
      </c>
    </row>
    <row r="421" spans="1:13" ht="24" customHeight="1" thickBot="1">
      <c r="A421" s="108" t="s">
        <v>45</v>
      </c>
      <c r="B421" s="108"/>
      <c r="C421" s="108"/>
      <c r="D421" s="108"/>
      <c r="E421" s="39"/>
      <c r="F421" s="39"/>
      <c r="G421" s="35">
        <f>SUM(G419:G420)</f>
        <v>116618525.5</v>
      </c>
      <c r="H421" s="108"/>
      <c r="I421" s="35">
        <f>SUM(I419:I420)</f>
        <v>159009093.04000002</v>
      </c>
      <c r="J421" s="108"/>
      <c r="K421" s="35">
        <f>SUM(K419:K420)</f>
        <v>0</v>
      </c>
      <c r="L421" s="108"/>
      <c r="M421" s="35">
        <f>SUM(M419:M420)</f>
        <v>0</v>
      </c>
    </row>
    <row r="422" spans="1:13" ht="24" customHeight="1" thickTop="1">
      <c r="A422" s="12" t="s">
        <v>422</v>
      </c>
      <c r="B422" s="108"/>
      <c r="C422" s="108"/>
      <c r="D422" s="108"/>
      <c r="E422" s="108"/>
      <c r="F422" s="108"/>
      <c r="G422" s="108"/>
      <c r="H422" s="38"/>
      <c r="I422" s="108"/>
      <c r="J422" s="108"/>
      <c r="K422" s="108"/>
      <c r="L422" s="38"/>
      <c r="M422" s="108"/>
    </row>
    <row r="423" spans="1:13" ht="24" customHeight="1">
      <c r="A423" s="88" t="s">
        <v>48</v>
      </c>
      <c r="B423" s="108"/>
      <c r="C423" s="108"/>
      <c r="D423" s="108"/>
      <c r="E423" s="108"/>
      <c r="F423" s="108"/>
      <c r="G423" s="24">
        <v>0</v>
      </c>
      <c r="H423" s="25"/>
      <c r="I423" s="24">
        <v>0</v>
      </c>
      <c r="J423" s="25"/>
      <c r="K423" s="24">
        <v>62500</v>
      </c>
      <c r="L423" s="25"/>
      <c r="M423" s="24">
        <v>0</v>
      </c>
    </row>
    <row r="424" spans="1:13" ht="24" customHeight="1">
      <c r="A424" s="12" t="s">
        <v>549</v>
      </c>
      <c r="B424" s="108"/>
      <c r="C424" s="108"/>
      <c r="D424" s="108"/>
      <c r="E424" s="108"/>
      <c r="F424" s="108"/>
      <c r="G424" s="24"/>
      <c r="H424" s="25"/>
      <c r="I424" s="24"/>
      <c r="J424" s="25"/>
      <c r="K424" s="24"/>
      <c r="L424" s="25"/>
      <c r="M424" s="24"/>
    </row>
    <row r="425" spans="1:13" ht="24" customHeight="1">
      <c r="A425" s="30" t="s">
        <v>128</v>
      </c>
      <c r="D425" s="108"/>
      <c r="E425" s="108"/>
      <c r="F425" s="108"/>
      <c r="G425" s="24">
        <v>0</v>
      </c>
      <c r="H425" s="188"/>
      <c r="I425" s="24">
        <v>0</v>
      </c>
      <c r="J425" s="188"/>
      <c r="K425" s="24">
        <v>0</v>
      </c>
      <c r="L425" s="188"/>
      <c r="M425" s="24">
        <v>596843.75</v>
      </c>
    </row>
    <row r="426" spans="1:13" ht="24" customHeight="1">
      <c r="A426" s="30" t="s">
        <v>129</v>
      </c>
      <c r="D426" s="108"/>
      <c r="E426" s="108"/>
      <c r="F426" s="108"/>
      <c r="G426" s="24">
        <v>0</v>
      </c>
      <c r="H426" s="188"/>
      <c r="I426" s="24">
        <v>0</v>
      </c>
      <c r="J426" s="188"/>
      <c r="K426" s="24">
        <v>0</v>
      </c>
      <c r="L426" s="188"/>
      <c r="M426" s="24">
        <v>540829.07999999996</v>
      </c>
    </row>
    <row r="427" spans="1:13" ht="24" customHeight="1">
      <c r="A427" s="30" t="s">
        <v>130</v>
      </c>
      <c r="C427" s="90"/>
      <c r="D427" s="108"/>
      <c r="E427" s="108"/>
      <c r="F427" s="108"/>
      <c r="G427" s="24">
        <v>0</v>
      </c>
      <c r="H427" s="188"/>
      <c r="I427" s="24">
        <v>0</v>
      </c>
      <c r="J427" s="188"/>
      <c r="K427" s="24">
        <v>0</v>
      </c>
      <c r="L427" s="188"/>
      <c r="M427" s="24">
        <v>308614</v>
      </c>
    </row>
    <row r="428" spans="1:13" ht="24" customHeight="1" thickBot="1">
      <c r="A428" s="108" t="s">
        <v>45</v>
      </c>
      <c r="C428" s="90"/>
      <c r="D428" s="108"/>
      <c r="E428" s="108"/>
      <c r="F428" s="108"/>
      <c r="G428" s="72">
        <f>SUM(G425:G427)</f>
        <v>0</v>
      </c>
      <c r="H428" s="146"/>
      <c r="I428" s="72">
        <f>SUM(I425:I427)</f>
        <v>0</v>
      </c>
      <c r="J428" s="146"/>
      <c r="K428" s="72">
        <f>SUM(K425:K427)</f>
        <v>0</v>
      </c>
      <c r="L428" s="146"/>
      <c r="M428" s="72">
        <f>SUM(M425:M427)</f>
        <v>1446286.83</v>
      </c>
    </row>
    <row r="429" spans="1:13" ht="24" customHeight="1" thickTop="1">
      <c r="A429" s="12" t="s">
        <v>72</v>
      </c>
      <c r="B429" s="39"/>
      <c r="C429" s="39"/>
      <c r="D429" s="39"/>
      <c r="E429" s="39"/>
      <c r="F429" s="39"/>
      <c r="G429" s="30"/>
      <c r="H429" s="30"/>
      <c r="I429" s="30"/>
      <c r="J429" s="30"/>
      <c r="K429" s="30"/>
      <c r="L429" s="30"/>
      <c r="M429" s="147"/>
    </row>
    <row r="430" spans="1:13" ht="24" customHeight="1">
      <c r="A430" s="30" t="s">
        <v>48</v>
      </c>
      <c r="B430" s="39"/>
      <c r="C430" s="39"/>
      <c r="D430" s="39"/>
      <c r="E430" s="39"/>
      <c r="F430" s="39"/>
      <c r="G430" s="24">
        <v>0</v>
      </c>
      <c r="H430" s="25"/>
      <c r="I430" s="24">
        <v>0</v>
      </c>
      <c r="J430" s="30"/>
      <c r="K430" s="24">
        <v>35808.22</v>
      </c>
      <c r="L430" s="30"/>
      <c r="M430" s="24">
        <v>0</v>
      </c>
    </row>
    <row r="431" spans="1:13" ht="24" customHeight="1">
      <c r="A431" s="26" t="s">
        <v>57</v>
      </c>
      <c r="B431" s="39"/>
      <c r="C431" s="39"/>
      <c r="D431" s="39"/>
      <c r="F431" s="39"/>
      <c r="G431" s="29">
        <v>0</v>
      </c>
      <c r="H431" s="23"/>
      <c r="I431" s="29">
        <v>0</v>
      </c>
      <c r="J431" s="25"/>
      <c r="K431" s="29">
        <v>0</v>
      </c>
      <c r="L431" s="25"/>
      <c r="M431" s="29">
        <v>876582.55</v>
      </c>
    </row>
    <row r="432" spans="1:13" ht="24" customHeight="1">
      <c r="A432" s="26" t="s">
        <v>564</v>
      </c>
      <c r="B432" s="39"/>
      <c r="C432" s="39"/>
      <c r="D432" s="39"/>
      <c r="F432" s="39"/>
      <c r="G432" s="29">
        <v>0</v>
      </c>
      <c r="H432" s="23"/>
      <c r="I432" s="29">
        <v>0</v>
      </c>
      <c r="J432" s="25"/>
      <c r="K432" s="29">
        <v>106164.38</v>
      </c>
      <c r="L432" s="25"/>
      <c r="M432" s="29">
        <v>1917.81</v>
      </c>
    </row>
    <row r="433" spans="1:13" ht="24" customHeight="1">
      <c r="A433" s="26" t="s">
        <v>49</v>
      </c>
      <c r="B433" s="39"/>
      <c r="C433" s="39"/>
      <c r="D433" s="39"/>
      <c r="F433" s="39"/>
      <c r="G433" s="29">
        <v>0</v>
      </c>
      <c r="H433" s="23"/>
      <c r="I433" s="29">
        <v>0</v>
      </c>
      <c r="J433" s="25"/>
      <c r="K433" s="29">
        <v>1796849.32</v>
      </c>
      <c r="L433" s="25"/>
      <c r="M433" s="29">
        <v>0</v>
      </c>
    </row>
    <row r="434" spans="1:13" ht="24" customHeight="1">
      <c r="A434" s="26" t="s">
        <v>168</v>
      </c>
      <c r="B434" s="39"/>
      <c r="C434" s="39"/>
      <c r="D434" s="39"/>
      <c r="F434" s="39"/>
      <c r="G434" s="29">
        <v>0</v>
      </c>
      <c r="H434" s="23"/>
      <c r="I434" s="29">
        <v>0</v>
      </c>
      <c r="J434" s="25"/>
      <c r="K434" s="29">
        <v>157808.22</v>
      </c>
      <c r="L434" s="25"/>
      <c r="M434" s="29">
        <v>0</v>
      </c>
    </row>
    <row r="435" spans="1:13" ht="24" customHeight="1">
      <c r="A435" s="30" t="s">
        <v>561</v>
      </c>
      <c r="B435" s="39"/>
      <c r="C435" s="39"/>
      <c r="D435" s="39"/>
      <c r="F435" s="39"/>
      <c r="G435" s="29">
        <v>0</v>
      </c>
      <c r="H435" s="23"/>
      <c r="I435" s="29">
        <v>0</v>
      </c>
      <c r="J435" s="25"/>
      <c r="K435" s="29">
        <v>141095.89000000001</v>
      </c>
      <c r="L435" s="25"/>
      <c r="M435" s="29">
        <v>0</v>
      </c>
    </row>
    <row r="436" spans="1:13" ht="24" customHeight="1">
      <c r="A436" s="30" t="s">
        <v>562</v>
      </c>
      <c r="B436" s="39"/>
      <c r="C436" s="39"/>
      <c r="D436" s="39"/>
      <c r="F436" s="39"/>
      <c r="G436" s="29">
        <v>0</v>
      </c>
      <c r="H436" s="23"/>
      <c r="I436" s="29">
        <v>0</v>
      </c>
      <c r="J436" s="25"/>
      <c r="K436" s="29">
        <v>69863.009999999995</v>
      </c>
      <c r="L436" s="25"/>
      <c r="M436" s="29">
        <v>0</v>
      </c>
    </row>
    <row r="437" spans="1:13" ht="24" customHeight="1">
      <c r="A437" s="108" t="s">
        <v>1027</v>
      </c>
      <c r="B437" s="39"/>
      <c r="C437" s="39"/>
      <c r="D437" s="39"/>
      <c r="F437" s="39"/>
      <c r="G437" s="29">
        <v>849315.06</v>
      </c>
      <c r="H437" s="23"/>
      <c r="I437" s="29">
        <v>0</v>
      </c>
      <c r="J437" s="25"/>
      <c r="K437" s="29">
        <v>849315.06</v>
      </c>
      <c r="L437" s="25"/>
      <c r="M437" s="29">
        <v>0</v>
      </c>
    </row>
    <row r="438" spans="1:13" ht="24" customHeight="1">
      <c r="A438" s="26" t="s">
        <v>58</v>
      </c>
      <c r="B438" s="39"/>
      <c r="C438" s="39"/>
      <c r="D438" s="39"/>
      <c r="E438" s="39"/>
      <c r="F438" s="39"/>
      <c r="G438" s="29">
        <v>30000.01</v>
      </c>
      <c r="H438" s="23"/>
      <c r="I438" s="29">
        <v>23178.1</v>
      </c>
      <c r="J438" s="25"/>
      <c r="K438" s="29">
        <v>0</v>
      </c>
      <c r="L438" s="25"/>
      <c r="M438" s="29">
        <v>0</v>
      </c>
    </row>
    <row r="439" spans="1:13" ht="24" customHeight="1">
      <c r="A439" s="51" t="s">
        <v>611</v>
      </c>
      <c r="B439" s="39"/>
      <c r="C439" s="39"/>
      <c r="D439" s="39"/>
      <c r="F439" s="39"/>
      <c r="G439" s="29">
        <v>947948.2</v>
      </c>
      <c r="H439" s="23"/>
      <c r="I439" s="29">
        <v>0</v>
      </c>
      <c r="J439" s="25"/>
      <c r="K439" s="29">
        <v>947945.2</v>
      </c>
      <c r="L439" s="25"/>
      <c r="M439" s="29">
        <v>0</v>
      </c>
    </row>
    <row r="440" spans="1:13" ht="24" customHeight="1" thickBot="1">
      <c r="A440" s="108" t="s">
        <v>45</v>
      </c>
      <c r="B440" s="39"/>
      <c r="C440" s="39"/>
      <c r="D440" s="39"/>
      <c r="E440" s="39"/>
      <c r="F440" s="39"/>
      <c r="G440" s="174">
        <f>SUM(G430:G439)</f>
        <v>1827263.27</v>
      </c>
      <c r="H440" s="146"/>
      <c r="I440" s="174">
        <f>SUM(I430:I439)</f>
        <v>23178.1</v>
      </c>
      <c r="J440" s="146"/>
      <c r="K440" s="174">
        <f>SUM(K430:K439)</f>
        <v>4104849.3</v>
      </c>
      <c r="L440" s="146"/>
      <c r="M440" s="174">
        <f>SUM(M430:M439)</f>
        <v>878500.3600000001</v>
      </c>
    </row>
    <row r="441" spans="1:13" ht="24" customHeight="1" thickTop="1"/>
    <row r="442" spans="1:13" ht="24" customHeight="1"/>
    <row r="443" spans="1:13" ht="24" customHeight="1">
      <c r="A443" s="370" t="str">
        <f>+A405</f>
        <v>(Sign) ……………………………………...........……………………………...……………. Authorized Director</v>
      </c>
      <c r="B443" s="370"/>
      <c r="C443" s="370"/>
      <c r="D443" s="370"/>
      <c r="E443" s="370"/>
      <c r="F443" s="370"/>
      <c r="G443" s="370"/>
      <c r="H443" s="370"/>
      <c r="I443" s="370"/>
      <c r="J443" s="370"/>
      <c r="K443" s="370"/>
      <c r="L443" s="370"/>
      <c r="M443" s="370"/>
    </row>
    <row r="444" spans="1:13" ht="24" customHeight="1">
      <c r="A444" s="108"/>
      <c r="B444" s="108"/>
      <c r="C444" s="108" t="str">
        <f>+C406</f>
        <v xml:space="preserve">                (                                                                                                                                )           </v>
      </c>
      <c r="D444" s="108"/>
      <c r="E444" s="108"/>
      <c r="F444" s="108"/>
      <c r="G444" s="108"/>
      <c r="H444" s="108"/>
      <c r="I444" s="108"/>
      <c r="J444" s="108"/>
      <c r="K444" s="51"/>
      <c r="L444" s="51"/>
      <c r="M444" s="51"/>
    </row>
  </sheetData>
  <sheetProtection formatCells="0" formatColumns="0" formatRows="0" insertColumns="0" insertRows="0" insertHyperlinks="0" deleteColumns="0" deleteRows="0" sort="0" autoFilter="0" pivotTables="0"/>
  <mergeCells count="76">
    <mergeCell ref="A334:M334"/>
    <mergeCell ref="G222:M222"/>
    <mergeCell ref="I223:K223"/>
    <mergeCell ref="A216:M216"/>
    <mergeCell ref="A218:M218"/>
    <mergeCell ref="A296:M296"/>
    <mergeCell ref="G298:M298"/>
    <mergeCell ref="G299:I299"/>
    <mergeCell ref="K299:M299"/>
    <mergeCell ref="A332:M332"/>
    <mergeCell ref="A294:M294"/>
    <mergeCell ref="G245:M245"/>
    <mergeCell ref="G246:I246"/>
    <mergeCell ref="G229:M229"/>
    <mergeCell ref="G230:I230"/>
    <mergeCell ref="K230:M230"/>
    <mergeCell ref="G208:M208"/>
    <mergeCell ref="K124:M124"/>
    <mergeCell ref="K209:M209"/>
    <mergeCell ref="G147:M147"/>
    <mergeCell ref="G148:I148"/>
    <mergeCell ref="K148:M148"/>
    <mergeCell ref="G195:M195"/>
    <mergeCell ref="A180:M180"/>
    <mergeCell ref="A182:M182"/>
    <mergeCell ref="G186:M186"/>
    <mergeCell ref="I187:K187"/>
    <mergeCell ref="I196:K196"/>
    <mergeCell ref="A1:M1"/>
    <mergeCell ref="A37:M37"/>
    <mergeCell ref="G39:M39"/>
    <mergeCell ref="G40:I40"/>
    <mergeCell ref="A35:M35"/>
    <mergeCell ref="K40:M40"/>
    <mergeCell ref="G6:M6"/>
    <mergeCell ref="K7:M7"/>
    <mergeCell ref="G7:I7"/>
    <mergeCell ref="G109:M109"/>
    <mergeCell ref="I110:K110"/>
    <mergeCell ref="G209:I209"/>
    <mergeCell ref="A105:M105"/>
    <mergeCell ref="A71:M71"/>
    <mergeCell ref="A73:M73"/>
    <mergeCell ref="G93:M93"/>
    <mergeCell ref="A107:M107"/>
    <mergeCell ref="A145:M145"/>
    <mergeCell ref="A143:M143"/>
    <mergeCell ref="I94:K94"/>
    <mergeCell ref="G75:M75"/>
    <mergeCell ref="G76:I76"/>
    <mergeCell ref="K76:M76"/>
    <mergeCell ref="G123:M123"/>
    <mergeCell ref="G124:I124"/>
    <mergeCell ref="A256:M256"/>
    <mergeCell ref="A258:M258"/>
    <mergeCell ref="K246:M246"/>
    <mergeCell ref="G260:M260"/>
    <mergeCell ref="G261:I261"/>
    <mergeCell ref="K261:M261"/>
    <mergeCell ref="G336:M336"/>
    <mergeCell ref="G337:I337"/>
    <mergeCell ref="K337:M337"/>
    <mergeCell ref="A369:M369"/>
    <mergeCell ref="G373:M373"/>
    <mergeCell ref="G346:M346"/>
    <mergeCell ref="G347:I347"/>
    <mergeCell ref="K347:M347"/>
    <mergeCell ref="A443:M443"/>
    <mergeCell ref="A371:M371"/>
    <mergeCell ref="A407:M407"/>
    <mergeCell ref="G374:I374"/>
    <mergeCell ref="K374:M374"/>
    <mergeCell ref="A405:M405"/>
    <mergeCell ref="G409:M409"/>
    <mergeCell ref="G410:I410"/>
    <mergeCell ref="K410:M410"/>
  </mergeCells>
  <pageMargins left="0.78740157480314965" right="0.19685039370078741" top="0.59055118110236227" bottom="0.39370078740157483" header="0.43307086614173229" footer="0.19685039370078741"/>
  <pageSetup paperSize="9" scale="83" orientation="portrait" r:id="rId1"/>
  <headerFooter alignWithMargins="0">
    <oddHeader>&amp;L&amp;"Angsana New,ธรรมดา"&amp;8THAI POLYCONS PUBLIC COMPANY LIMITED</oddHeader>
  </headerFooter>
  <rowBreaks count="11" manualBreakCount="11">
    <brk id="36" max="16383" man="1"/>
    <brk id="72" max="12" man="1"/>
    <brk id="106" max="12" man="1"/>
    <brk id="144" max="12" man="1"/>
    <brk id="181" max="12" man="1"/>
    <brk id="217" max="16383" man="1"/>
    <brk id="257" max="16383" man="1"/>
    <brk id="295" max="16383" man="1"/>
    <brk id="333" max="16383" man="1"/>
    <brk id="370" max="16383" man="1"/>
    <brk id="40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218"/>
  <sheetViews>
    <sheetView showGridLines="0" showRuler="0" topLeftCell="A106" zoomScale="95" zoomScaleNormal="95" zoomScaleSheetLayoutView="100" workbookViewId="0">
      <selection activeCell="R55" sqref="R55"/>
    </sheetView>
  </sheetViews>
  <sheetFormatPr defaultColWidth="9" defaultRowHeight="23.1" customHeight="1"/>
  <cols>
    <col min="1" max="1" width="4.59765625" style="26" customWidth="1"/>
    <col min="2" max="2" width="7" style="26" customWidth="1"/>
    <col min="3" max="3" width="18.5" style="26" customWidth="1"/>
    <col min="4" max="4" width="0.69921875" style="26" customWidth="1"/>
    <col min="5" max="5" width="10.5" style="26" customWidth="1"/>
    <col min="6" max="6" width="0.5" style="26" customWidth="1"/>
    <col min="7" max="7" width="14.59765625" style="26" customWidth="1"/>
    <col min="8" max="8" width="0.5" style="26" customWidth="1"/>
    <col min="9" max="9" width="14.59765625" style="26" customWidth="1"/>
    <col min="10" max="10" width="0.5" style="26" customWidth="1"/>
    <col min="11" max="11" width="14.59765625" style="26" customWidth="1"/>
    <col min="12" max="12" width="0.5" style="26" customWidth="1"/>
    <col min="13" max="13" width="14.59765625" style="26" customWidth="1"/>
    <col min="14" max="15" width="15.59765625" style="26" customWidth="1"/>
    <col min="16" max="18" width="15.59765625" style="51" customWidth="1"/>
    <col min="19" max="16384" width="9" style="90"/>
  </cols>
  <sheetData>
    <row r="1" spans="1:18" s="26" customFormat="1" ht="26.1" customHeight="1">
      <c r="A1" s="374" t="s">
        <v>847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P1" s="51"/>
      <c r="Q1" s="51"/>
      <c r="R1" s="51"/>
    </row>
    <row r="2" spans="1:18" s="26" customFormat="1" ht="26.1" customHeight="1">
      <c r="A2" s="88"/>
      <c r="B2" s="96"/>
      <c r="C2" s="108"/>
      <c r="D2" s="30"/>
      <c r="E2" s="32"/>
      <c r="F2" s="30"/>
      <c r="G2" s="30"/>
      <c r="H2" s="30"/>
      <c r="I2" s="30"/>
      <c r="J2" s="30"/>
      <c r="K2" s="31"/>
      <c r="L2" s="30"/>
      <c r="M2" s="88"/>
      <c r="P2" s="51"/>
      <c r="Q2" s="51"/>
      <c r="R2" s="51"/>
    </row>
    <row r="3" spans="1:18" s="26" customFormat="1" ht="26.1" customHeight="1">
      <c r="A3" s="12" t="s">
        <v>436</v>
      </c>
      <c r="B3" s="39"/>
      <c r="C3" s="108"/>
      <c r="D3" s="30"/>
      <c r="E3" s="32"/>
      <c r="F3" s="30"/>
      <c r="G3" s="30"/>
      <c r="H3" s="30"/>
      <c r="I3" s="30"/>
      <c r="J3" s="30"/>
      <c r="K3" s="31"/>
      <c r="L3" s="30"/>
      <c r="M3" s="88"/>
      <c r="P3" s="51"/>
      <c r="Q3" s="51"/>
      <c r="R3" s="51"/>
    </row>
    <row r="4" spans="1:18" s="26" customFormat="1" ht="26.1" customHeight="1">
      <c r="A4" s="108" t="s">
        <v>1233</v>
      </c>
      <c r="B4" s="39"/>
      <c r="C4" s="108"/>
      <c r="D4" s="30"/>
      <c r="E4" s="32"/>
      <c r="F4" s="30"/>
      <c r="G4" s="30"/>
      <c r="H4" s="30"/>
      <c r="I4" s="30"/>
      <c r="J4" s="30"/>
      <c r="K4" s="31"/>
      <c r="L4" s="30"/>
      <c r="M4" s="88"/>
      <c r="P4" s="51"/>
      <c r="Q4" s="51"/>
      <c r="R4" s="51"/>
    </row>
    <row r="5" spans="1:18" s="26" customFormat="1" ht="26.1" customHeight="1">
      <c r="A5" s="88"/>
      <c r="B5" s="96"/>
      <c r="C5" s="108"/>
      <c r="D5" s="30"/>
      <c r="E5" s="32"/>
      <c r="F5" s="30"/>
      <c r="G5" s="30"/>
      <c r="H5" s="30"/>
      <c r="I5" s="30"/>
      <c r="J5" s="30"/>
      <c r="K5" s="31"/>
      <c r="L5" s="30"/>
      <c r="M5" s="88"/>
      <c r="P5" s="51"/>
      <c r="Q5" s="51"/>
      <c r="R5" s="51"/>
    </row>
    <row r="6" spans="1:18" s="26" customFormat="1" ht="26.1" customHeight="1">
      <c r="A6" s="88"/>
      <c r="B6" s="96"/>
      <c r="C6" s="108"/>
      <c r="D6" s="30"/>
      <c r="E6" s="32"/>
      <c r="F6" s="30"/>
      <c r="G6" s="373" t="s">
        <v>38</v>
      </c>
      <c r="H6" s="373"/>
      <c r="I6" s="373"/>
      <c r="J6" s="373"/>
      <c r="K6" s="373"/>
      <c r="L6" s="373"/>
      <c r="M6" s="373"/>
      <c r="P6" s="51"/>
      <c r="Q6" s="51"/>
      <c r="R6" s="51"/>
    </row>
    <row r="7" spans="1:18" s="26" customFormat="1" ht="26.1" customHeight="1">
      <c r="A7" s="88"/>
      <c r="B7" s="96"/>
      <c r="C7" s="108"/>
      <c r="D7" s="30"/>
      <c r="E7" s="32"/>
      <c r="F7" s="30"/>
      <c r="G7" s="378" t="s">
        <v>39</v>
      </c>
      <c r="H7" s="378"/>
      <c r="I7" s="378"/>
      <c r="J7" s="109"/>
      <c r="K7" s="378" t="s">
        <v>40</v>
      </c>
      <c r="L7" s="378"/>
      <c r="M7" s="378"/>
      <c r="P7" s="51"/>
      <c r="Q7" s="51"/>
      <c r="R7" s="51"/>
    </row>
    <row r="8" spans="1:18" s="26" customFormat="1" ht="26.1" customHeight="1">
      <c r="A8" s="88"/>
      <c r="B8" s="96"/>
      <c r="C8" s="108"/>
      <c r="D8" s="30"/>
      <c r="E8" s="32"/>
      <c r="F8" s="30"/>
      <c r="G8" s="154" t="str">
        <f>+'P8-19'!G149</f>
        <v>June 30, 2022</v>
      </c>
      <c r="H8" s="109"/>
      <c r="I8" s="154" t="str">
        <f>+'P8-19'!I149</f>
        <v>December 31, 2021</v>
      </c>
      <c r="J8" s="109"/>
      <c r="K8" s="111" t="str">
        <f>+G8</f>
        <v>June 30, 2022</v>
      </c>
      <c r="L8" s="109"/>
      <c r="M8" s="110" t="str">
        <f>+I8</f>
        <v>December 31, 2021</v>
      </c>
      <c r="P8" s="51"/>
      <c r="Q8" s="51"/>
      <c r="R8" s="51"/>
    </row>
    <row r="9" spans="1:18" s="26" customFormat="1" ht="26.1" customHeight="1">
      <c r="A9" s="88"/>
      <c r="B9" s="103" t="s">
        <v>591</v>
      </c>
      <c r="C9" s="26" t="s">
        <v>320</v>
      </c>
      <c r="D9" s="30"/>
      <c r="E9" s="32"/>
      <c r="F9" s="30"/>
      <c r="G9" s="29">
        <v>1200341.3999999999</v>
      </c>
      <c r="H9" s="25"/>
      <c r="I9" s="29">
        <v>1038868.05</v>
      </c>
      <c r="J9" s="25"/>
      <c r="K9" s="29">
        <v>875000</v>
      </c>
      <c r="L9" s="23"/>
      <c r="M9" s="29">
        <v>803480.75</v>
      </c>
      <c r="P9" s="51"/>
      <c r="Q9" s="51"/>
      <c r="R9" s="51"/>
    </row>
    <row r="10" spans="1:18" s="26" customFormat="1" ht="26.1" customHeight="1">
      <c r="A10" s="88"/>
      <c r="B10" s="103" t="s">
        <v>592</v>
      </c>
      <c r="C10" s="90"/>
      <c r="D10" s="30"/>
      <c r="E10" s="32"/>
      <c r="F10" s="30"/>
      <c r="G10" s="29">
        <v>22485.87</v>
      </c>
      <c r="H10" s="25"/>
      <c r="I10" s="29">
        <v>602781.51</v>
      </c>
      <c r="J10" s="25"/>
      <c r="K10" s="29">
        <v>10565.03</v>
      </c>
      <c r="L10" s="23"/>
      <c r="M10" s="29">
        <v>10757.47</v>
      </c>
      <c r="P10" s="51"/>
      <c r="Q10" s="51"/>
      <c r="R10" s="51"/>
    </row>
    <row r="11" spans="1:18" s="26" customFormat="1" ht="26.1" customHeight="1">
      <c r="A11" s="88"/>
      <c r="B11" s="103" t="s">
        <v>593</v>
      </c>
      <c r="C11" s="90"/>
      <c r="D11" s="30"/>
      <c r="E11" s="32"/>
      <c r="F11" s="30"/>
      <c r="G11" s="29">
        <v>178782848.44</v>
      </c>
      <c r="H11" s="25"/>
      <c r="I11" s="29">
        <v>501519535.94</v>
      </c>
      <c r="J11" s="25"/>
      <c r="K11" s="29">
        <v>273800.52</v>
      </c>
      <c r="L11" s="23"/>
      <c r="M11" s="29">
        <v>662257.28</v>
      </c>
      <c r="P11" s="51"/>
      <c r="Q11" s="51"/>
      <c r="R11" s="51"/>
    </row>
    <row r="12" spans="1:18" s="26" customFormat="1" ht="26.1" customHeight="1" thickBot="1">
      <c r="A12" s="88"/>
      <c r="B12" s="39"/>
      <c r="C12" s="103" t="s">
        <v>45</v>
      </c>
      <c r="D12" s="30"/>
      <c r="E12" s="32"/>
      <c r="F12" s="30"/>
      <c r="G12" s="35">
        <f>SUM(G9:G11)</f>
        <v>180005675.71000001</v>
      </c>
      <c r="H12" s="25"/>
      <c r="I12" s="34">
        <f>SUM(I9:I11)</f>
        <v>503161185.5</v>
      </c>
      <c r="J12" s="28"/>
      <c r="K12" s="35">
        <f>SUM(K9:K11)</f>
        <v>1159365.55</v>
      </c>
      <c r="L12" s="28"/>
      <c r="M12" s="34">
        <f>SUM(M9:M11)</f>
        <v>1476495.5</v>
      </c>
      <c r="P12" s="51"/>
      <c r="Q12" s="51"/>
      <c r="R12" s="51"/>
    </row>
    <row r="13" spans="1:18" s="26" customFormat="1" ht="26.1" customHeight="1" thickTop="1">
      <c r="A13" s="88"/>
      <c r="B13" s="96"/>
      <c r="C13" s="108"/>
      <c r="D13" s="30"/>
      <c r="E13" s="32"/>
      <c r="F13" s="30"/>
      <c r="G13" s="30"/>
      <c r="H13" s="30"/>
      <c r="I13" s="30"/>
      <c r="J13" s="30"/>
      <c r="K13" s="31"/>
      <c r="L13" s="30"/>
      <c r="M13" s="88"/>
      <c r="P13" s="51"/>
      <c r="Q13" s="51"/>
      <c r="R13" s="51"/>
    </row>
    <row r="14" spans="1:18" s="26" customFormat="1" ht="26.1" customHeight="1">
      <c r="A14" s="12" t="s">
        <v>503</v>
      </c>
      <c r="P14" s="51"/>
      <c r="Q14" s="51"/>
      <c r="R14" s="51"/>
    </row>
    <row r="15" spans="1:18" s="26" customFormat="1" ht="26.1" customHeight="1">
      <c r="A15" s="108" t="s">
        <v>504</v>
      </c>
      <c r="P15" s="51"/>
      <c r="Q15" s="51"/>
      <c r="R15" s="51"/>
    </row>
    <row r="16" spans="1:18" s="26" customFormat="1" ht="26.1" customHeight="1">
      <c r="A16" s="108" t="s">
        <v>1234</v>
      </c>
      <c r="P16" s="51"/>
      <c r="Q16" s="51"/>
      <c r="R16" s="51"/>
    </row>
    <row r="17" spans="1:18" s="26" customFormat="1" ht="26.1" customHeight="1">
      <c r="A17" s="108"/>
      <c r="P17" s="51"/>
      <c r="Q17" s="51"/>
      <c r="R17" s="51"/>
    </row>
    <row r="18" spans="1:18" s="26" customFormat="1" ht="26.1" customHeight="1">
      <c r="G18" s="373" t="s">
        <v>38</v>
      </c>
      <c r="H18" s="373"/>
      <c r="I18" s="373"/>
      <c r="J18" s="373"/>
      <c r="K18" s="373"/>
      <c r="L18" s="373"/>
      <c r="M18" s="373"/>
      <c r="P18" s="51"/>
      <c r="Q18" s="51"/>
      <c r="R18" s="51"/>
    </row>
    <row r="19" spans="1:18" s="26" customFormat="1" ht="26.1" customHeight="1">
      <c r="G19" s="378" t="str">
        <f>+'P8-19'!G299:I299</f>
        <v>Consolidated financial statements</v>
      </c>
      <c r="H19" s="378"/>
      <c r="I19" s="378"/>
      <c r="J19" s="109"/>
      <c r="K19" s="378" t="str">
        <f>+'P8-19'!K299:M299</f>
        <v>Separate financial statements</v>
      </c>
      <c r="L19" s="378"/>
      <c r="M19" s="378"/>
      <c r="P19" s="51"/>
      <c r="Q19" s="51"/>
      <c r="R19" s="51"/>
    </row>
    <row r="20" spans="1:18" s="26" customFormat="1" ht="26.1" customHeight="1">
      <c r="G20" s="110" t="str">
        <f>+G8</f>
        <v>June 30, 2022</v>
      </c>
      <c r="H20" s="38"/>
      <c r="I20" s="110" t="str">
        <f>+I8</f>
        <v>December 31, 2021</v>
      </c>
      <c r="J20" s="109"/>
      <c r="K20" s="110" t="str">
        <f>+G20</f>
        <v>June 30, 2022</v>
      </c>
      <c r="L20" s="38"/>
      <c r="M20" s="110" t="str">
        <f>+I20</f>
        <v>December 31, 2021</v>
      </c>
      <c r="P20" s="51"/>
      <c r="Q20" s="51"/>
      <c r="R20" s="51"/>
    </row>
    <row r="21" spans="1:18" s="26" customFormat="1" ht="26.1" customHeight="1">
      <c r="A21" s="108" t="s">
        <v>226</v>
      </c>
      <c r="B21" s="39"/>
      <c r="C21" s="39"/>
      <c r="D21" s="39"/>
      <c r="E21" s="39"/>
      <c r="F21" s="39"/>
      <c r="G21" s="39"/>
      <c r="P21" s="51"/>
      <c r="Q21" s="51"/>
      <c r="R21" s="51"/>
    </row>
    <row r="22" spans="1:18" s="26" customFormat="1" ht="26.1" customHeight="1">
      <c r="A22" s="88" t="s">
        <v>77</v>
      </c>
      <c r="B22" s="39"/>
      <c r="C22" s="39"/>
      <c r="D22" s="39"/>
      <c r="E22" s="39"/>
      <c r="F22" s="39"/>
      <c r="G22" s="39"/>
      <c r="I22" s="39"/>
      <c r="P22" s="51"/>
      <c r="Q22" s="51"/>
      <c r="R22" s="51"/>
    </row>
    <row r="23" spans="1:18" s="26" customFormat="1" ht="26.1" customHeight="1">
      <c r="A23" s="108" t="s">
        <v>78</v>
      </c>
      <c r="E23" s="39"/>
      <c r="G23" s="62">
        <v>170359103.77000001</v>
      </c>
      <c r="H23" s="62"/>
      <c r="I23" s="62">
        <v>110743.91</v>
      </c>
      <c r="J23" s="23"/>
      <c r="K23" s="62">
        <v>172598929.30000001</v>
      </c>
      <c r="L23" s="23"/>
      <c r="M23" s="62">
        <v>1583599.98</v>
      </c>
      <c r="P23" s="51"/>
      <c r="Q23" s="51"/>
      <c r="R23" s="51"/>
    </row>
    <row r="24" spans="1:18" s="26" customFormat="1" ht="26.1" customHeight="1">
      <c r="A24" s="108" t="s">
        <v>79</v>
      </c>
      <c r="E24" s="39"/>
      <c r="G24" s="62">
        <v>0</v>
      </c>
      <c r="H24" s="62"/>
      <c r="I24" s="62">
        <v>0</v>
      </c>
      <c r="J24" s="23"/>
      <c r="K24" s="62">
        <v>1979500</v>
      </c>
      <c r="L24" s="23"/>
      <c r="M24" s="62">
        <v>6236609.5899999999</v>
      </c>
      <c r="P24" s="51"/>
      <c r="Q24" s="51"/>
      <c r="R24" s="51"/>
    </row>
    <row r="25" spans="1:18" s="26" customFormat="1" ht="26.1" customHeight="1">
      <c r="A25" s="108" t="s">
        <v>80</v>
      </c>
      <c r="E25" s="39"/>
      <c r="G25" s="62">
        <v>0</v>
      </c>
      <c r="H25" s="62"/>
      <c r="I25" s="62">
        <v>0</v>
      </c>
      <c r="J25" s="23"/>
      <c r="K25" s="62">
        <v>299931.84000000003</v>
      </c>
      <c r="L25" s="23"/>
      <c r="M25" s="62">
        <v>0</v>
      </c>
      <c r="P25" s="51"/>
      <c r="Q25" s="51"/>
      <c r="R25" s="51"/>
    </row>
    <row r="26" spans="1:18" s="26" customFormat="1" ht="26.1" customHeight="1">
      <c r="A26" s="108" t="s">
        <v>81</v>
      </c>
      <c r="E26" s="39"/>
      <c r="G26" s="62">
        <v>0</v>
      </c>
      <c r="H26" s="62"/>
      <c r="I26" s="62">
        <v>0</v>
      </c>
      <c r="J26" s="23"/>
      <c r="K26" s="62">
        <v>0</v>
      </c>
      <c r="L26" s="23"/>
      <c r="M26" s="62">
        <v>0</v>
      </c>
      <c r="P26" s="51"/>
      <c r="Q26" s="51"/>
      <c r="R26" s="51"/>
    </row>
    <row r="27" spans="1:18" s="26" customFormat="1" ht="26.1" customHeight="1">
      <c r="A27" s="108" t="s">
        <v>82</v>
      </c>
      <c r="E27" s="39"/>
      <c r="G27" s="136">
        <v>0</v>
      </c>
      <c r="H27" s="62"/>
      <c r="I27" s="136">
        <v>0</v>
      </c>
      <c r="J27" s="23"/>
      <c r="K27" s="136">
        <v>2451356.4700000002</v>
      </c>
      <c r="L27" s="23"/>
      <c r="M27" s="136">
        <v>2451356.4700000002</v>
      </c>
      <c r="P27" s="51"/>
      <c r="Q27" s="51"/>
      <c r="R27" s="51"/>
    </row>
    <row r="28" spans="1:18" s="26" customFormat="1" ht="26.1" customHeight="1">
      <c r="A28" s="108" t="s">
        <v>45</v>
      </c>
      <c r="E28" s="39"/>
      <c r="G28" s="24">
        <f>SUM(G23:G27)</f>
        <v>170359103.77000001</v>
      </c>
      <c r="H28" s="108"/>
      <c r="I28" s="24">
        <f>SUM(I23:I27)</f>
        <v>110743.91</v>
      </c>
      <c r="J28" s="28"/>
      <c r="K28" s="24">
        <f>SUM(K23:K27)</f>
        <v>177329717.61000001</v>
      </c>
      <c r="L28" s="28"/>
      <c r="M28" s="24">
        <f>SUM(M23:M27)</f>
        <v>10271566.040000001</v>
      </c>
      <c r="P28" s="51"/>
      <c r="Q28" s="51"/>
      <c r="R28" s="51"/>
    </row>
    <row r="29" spans="1:18" s="26" customFormat="1" ht="26.1" customHeight="1">
      <c r="A29" s="51" t="s">
        <v>474</v>
      </c>
      <c r="E29" s="39"/>
      <c r="G29" s="62">
        <v>0</v>
      </c>
      <c r="H29" s="62"/>
      <c r="I29" s="62">
        <v>0</v>
      </c>
      <c r="J29" s="23"/>
      <c r="K29" s="212">
        <v>-2451356.4700000002</v>
      </c>
      <c r="L29" s="23"/>
      <c r="M29" s="212">
        <v>-2451356.4700000002</v>
      </c>
      <c r="P29" s="51"/>
      <c r="Q29" s="51"/>
      <c r="R29" s="51"/>
    </row>
    <row r="30" spans="1:18" s="26" customFormat="1" ht="26.1" customHeight="1" thickBot="1">
      <c r="A30" s="108" t="s">
        <v>83</v>
      </c>
      <c r="E30" s="39"/>
      <c r="G30" s="35">
        <f>SUM(G28:G29)</f>
        <v>170359103.77000001</v>
      </c>
      <c r="H30" s="108"/>
      <c r="I30" s="35">
        <f>SUM(I28:I29)</f>
        <v>110743.91</v>
      </c>
      <c r="J30" s="23"/>
      <c r="K30" s="35">
        <f>SUM(K28:K29)</f>
        <v>174878361.14000002</v>
      </c>
      <c r="L30" s="23"/>
      <c r="M30" s="35">
        <f>SUM(M28:M29)</f>
        <v>7820209.5700000003</v>
      </c>
      <c r="P30" s="51"/>
      <c r="Q30" s="51"/>
      <c r="R30" s="51"/>
    </row>
    <row r="31" spans="1:18" s="30" customFormat="1" ht="26.1" customHeight="1" thickTop="1">
      <c r="A31" s="108"/>
      <c r="B31" s="26"/>
      <c r="C31" s="26"/>
      <c r="D31" s="26"/>
      <c r="E31" s="26"/>
      <c r="F31" s="26"/>
      <c r="G31" s="29"/>
      <c r="H31" s="23"/>
      <c r="I31" s="29"/>
      <c r="J31" s="28"/>
      <c r="K31" s="29"/>
      <c r="L31" s="28"/>
      <c r="M31" s="29"/>
    </row>
    <row r="32" spans="1:18" s="26" customFormat="1" ht="26.1" customHeight="1">
      <c r="G32" s="108"/>
      <c r="H32" s="23"/>
      <c r="I32" s="108"/>
      <c r="J32" s="28"/>
      <c r="K32" s="108"/>
      <c r="L32" s="28"/>
      <c r="M32" s="108"/>
      <c r="P32" s="51"/>
      <c r="Q32" s="51"/>
      <c r="R32" s="51"/>
    </row>
    <row r="33" spans="1:18" s="26" customFormat="1" ht="26.1" customHeight="1">
      <c r="A33" s="370" t="str">
        <f>+'P8-19'!A294:M294</f>
        <v>(Sign) ……………………………………...........……………………………...……………. Authorized Director</v>
      </c>
      <c r="B33" s="370"/>
      <c r="C33" s="370"/>
      <c r="D33" s="370"/>
      <c r="E33" s="370"/>
      <c r="F33" s="370"/>
      <c r="G33" s="370"/>
      <c r="H33" s="370"/>
      <c r="I33" s="370"/>
      <c r="J33" s="370"/>
      <c r="K33" s="370"/>
      <c r="L33" s="370"/>
      <c r="M33" s="370"/>
      <c r="P33" s="51"/>
      <c r="Q33" s="51"/>
      <c r="R33" s="51"/>
    </row>
    <row r="34" spans="1:18" s="26" customFormat="1" ht="26.1" customHeight="1">
      <c r="A34" s="108"/>
      <c r="B34" s="108"/>
      <c r="C34" s="108" t="str">
        <f>+'P8-19'!C295</f>
        <v xml:space="preserve">                (                                                                                                                                )           </v>
      </c>
      <c r="D34" s="108"/>
      <c r="E34" s="108"/>
      <c r="F34" s="108"/>
      <c r="G34" s="108"/>
      <c r="H34" s="108"/>
      <c r="I34" s="108"/>
      <c r="J34" s="108"/>
      <c r="K34" s="51"/>
      <c r="L34" s="51"/>
      <c r="M34" s="51"/>
      <c r="P34" s="51"/>
      <c r="Q34" s="51"/>
      <c r="R34" s="51"/>
    </row>
    <row r="35" spans="1:18" s="26" customFormat="1" ht="26.1" customHeight="1">
      <c r="A35" s="374" t="s">
        <v>961</v>
      </c>
      <c r="B35" s="370"/>
      <c r="C35" s="370"/>
      <c r="D35" s="370"/>
      <c r="E35" s="370"/>
      <c r="F35" s="370"/>
      <c r="G35" s="370"/>
      <c r="H35" s="370"/>
      <c r="I35" s="370"/>
      <c r="J35" s="370"/>
      <c r="K35" s="370"/>
      <c r="L35" s="370"/>
      <c r="M35" s="370"/>
      <c r="P35" s="51"/>
      <c r="Q35" s="51"/>
      <c r="R35" s="51"/>
    </row>
    <row r="36" spans="1:18" s="26" customFormat="1" ht="26.1" customHeight="1">
      <c r="A36" s="108"/>
      <c r="E36" s="39"/>
      <c r="G36" s="28"/>
      <c r="H36" s="25"/>
      <c r="I36" s="28"/>
      <c r="J36" s="25"/>
      <c r="K36" s="28"/>
      <c r="L36" s="23"/>
      <c r="M36" s="28"/>
      <c r="P36" s="51"/>
      <c r="Q36" s="51"/>
      <c r="R36" s="51"/>
    </row>
    <row r="37" spans="1:18" s="26" customFormat="1" ht="26.1" customHeight="1">
      <c r="A37" s="108"/>
      <c r="E37" s="39"/>
      <c r="G37" s="373" t="s">
        <v>38</v>
      </c>
      <c r="H37" s="373"/>
      <c r="I37" s="373"/>
      <c r="J37" s="373"/>
      <c r="K37" s="373"/>
      <c r="L37" s="373"/>
      <c r="M37" s="373"/>
      <c r="P37" s="51"/>
      <c r="Q37" s="51"/>
      <c r="R37" s="51"/>
    </row>
    <row r="38" spans="1:18" s="26" customFormat="1" ht="26.1" customHeight="1">
      <c r="A38" s="108"/>
      <c r="E38" s="39"/>
      <c r="G38" s="378" t="str">
        <f>+G19</f>
        <v>Consolidated financial statements</v>
      </c>
      <c r="H38" s="378"/>
      <c r="I38" s="378"/>
      <c r="J38" s="109"/>
      <c r="K38" s="378" t="str">
        <f>+K19</f>
        <v>Separate financial statements</v>
      </c>
      <c r="L38" s="378"/>
      <c r="M38" s="378"/>
      <c r="P38" s="51"/>
      <c r="Q38" s="51"/>
      <c r="R38" s="51"/>
    </row>
    <row r="39" spans="1:18" s="26" customFormat="1" ht="26.1" customHeight="1">
      <c r="A39" s="108"/>
      <c r="E39" s="39"/>
      <c r="G39" s="110" t="str">
        <f>+G20</f>
        <v>June 30, 2022</v>
      </c>
      <c r="H39" s="38"/>
      <c r="I39" s="110" t="str">
        <f>+I20</f>
        <v>December 31, 2021</v>
      </c>
      <c r="J39" s="109"/>
      <c r="K39" s="110" t="str">
        <f>+G39</f>
        <v>June 30, 2022</v>
      </c>
      <c r="L39" s="38"/>
      <c r="M39" s="110" t="str">
        <f>+I39</f>
        <v>December 31, 2021</v>
      </c>
      <c r="P39" s="51"/>
      <c r="Q39" s="51"/>
      <c r="R39" s="51"/>
    </row>
    <row r="40" spans="1:18" s="26" customFormat="1" ht="26.1" customHeight="1">
      <c r="A40" s="12" t="s">
        <v>84</v>
      </c>
      <c r="G40" s="108"/>
      <c r="H40" s="38"/>
      <c r="I40" s="108"/>
      <c r="J40" s="108"/>
      <c r="K40" s="108"/>
      <c r="L40" s="38"/>
      <c r="M40" s="108"/>
      <c r="P40" s="51"/>
      <c r="Q40" s="51"/>
      <c r="R40" s="51"/>
    </row>
    <row r="41" spans="1:18" s="26" customFormat="1" ht="26.1" customHeight="1">
      <c r="A41" s="88" t="s">
        <v>77</v>
      </c>
      <c r="B41" s="39"/>
      <c r="C41" s="39"/>
      <c r="D41" s="39"/>
      <c r="E41" s="39"/>
      <c r="F41" s="39"/>
      <c r="G41" s="39"/>
      <c r="P41" s="51"/>
      <c r="Q41" s="51"/>
      <c r="R41" s="51"/>
    </row>
    <row r="42" spans="1:18" s="26" customFormat="1" ht="26.1" customHeight="1">
      <c r="A42" s="108" t="s">
        <v>85</v>
      </c>
      <c r="E42" s="39"/>
      <c r="G42" s="62">
        <v>675964733.38999999</v>
      </c>
      <c r="H42" s="23"/>
      <c r="I42" s="62">
        <v>571469643.07000005</v>
      </c>
      <c r="J42" s="23"/>
      <c r="K42" s="62">
        <v>242326965.91</v>
      </c>
      <c r="L42" s="23"/>
      <c r="M42" s="62">
        <v>144659358.68000001</v>
      </c>
      <c r="P42" s="51"/>
      <c r="Q42" s="51"/>
      <c r="R42" s="51"/>
    </row>
    <row r="43" spans="1:18" ht="26.1" customHeight="1">
      <c r="A43" s="108" t="s">
        <v>79</v>
      </c>
      <c r="E43" s="39"/>
      <c r="G43" s="62">
        <v>110085995.75</v>
      </c>
      <c r="H43" s="23"/>
      <c r="I43" s="62">
        <v>29743113.98</v>
      </c>
      <c r="J43" s="23"/>
      <c r="K43" s="62">
        <v>110085995.75</v>
      </c>
      <c r="L43" s="23"/>
      <c r="M43" s="62">
        <v>29743113.98</v>
      </c>
    </row>
    <row r="44" spans="1:18" ht="26.1" customHeight="1">
      <c r="A44" s="108" t="s">
        <v>80</v>
      </c>
      <c r="E44" s="108"/>
      <c r="G44" s="62">
        <v>17723006.609999999</v>
      </c>
      <c r="H44" s="23"/>
      <c r="I44" s="62">
        <v>8277593.4100000001</v>
      </c>
      <c r="J44" s="23"/>
      <c r="K44" s="62">
        <v>17723006.609999999</v>
      </c>
      <c r="L44" s="23"/>
      <c r="M44" s="62">
        <v>8277593.4100000001</v>
      </c>
      <c r="P44" s="90"/>
      <c r="Q44" s="90"/>
      <c r="R44" s="90"/>
    </row>
    <row r="45" spans="1:18" ht="26.1" customHeight="1">
      <c r="A45" s="108" t="s">
        <v>81</v>
      </c>
      <c r="E45" s="108"/>
      <c r="G45" s="62">
        <v>11308957.609999999</v>
      </c>
      <c r="H45" s="23"/>
      <c r="I45" s="62">
        <v>4006069.03</v>
      </c>
      <c r="J45" s="23"/>
      <c r="K45" s="62">
        <v>11308957.609999999</v>
      </c>
      <c r="L45" s="23"/>
      <c r="M45" s="62">
        <v>4006069.03</v>
      </c>
      <c r="P45" s="90"/>
      <c r="Q45" s="90"/>
      <c r="R45" s="90"/>
    </row>
    <row r="46" spans="1:18" ht="26.1" customHeight="1">
      <c r="A46" s="108" t="s">
        <v>82</v>
      </c>
      <c r="E46" s="39"/>
      <c r="G46" s="136">
        <v>118048973.38</v>
      </c>
      <c r="H46" s="23"/>
      <c r="I46" s="136">
        <v>138101794.02000001</v>
      </c>
      <c r="J46" s="23"/>
      <c r="K46" s="136">
        <v>117683113.34999999</v>
      </c>
      <c r="L46" s="23"/>
      <c r="M46" s="136">
        <v>137735933.99000001</v>
      </c>
      <c r="P46" s="90"/>
      <c r="Q46" s="90"/>
      <c r="R46" s="90"/>
    </row>
    <row r="47" spans="1:18" ht="26.1" customHeight="1">
      <c r="A47" s="51"/>
      <c r="C47" s="108" t="s">
        <v>45</v>
      </c>
      <c r="E47" s="39"/>
      <c r="G47" s="24">
        <f>SUM(G42:G46)</f>
        <v>933131666.74000001</v>
      </c>
      <c r="H47" s="23"/>
      <c r="I47" s="40">
        <f>SUM(I42:I46)</f>
        <v>751598213.50999999</v>
      </c>
      <c r="J47" s="23"/>
      <c r="K47" s="24">
        <f>SUM(K42:K46)</f>
        <v>499128039.23000002</v>
      </c>
      <c r="L47" s="23"/>
      <c r="M47" s="24">
        <f>SUM(M42:M46)</f>
        <v>324422069.09000003</v>
      </c>
      <c r="P47" s="90"/>
      <c r="Q47" s="90"/>
      <c r="R47" s="90"/>
    </row>
    <row r="48" spans="1:18" ht="26.1" customHeight="1">
      <c r="A48" s="51" t="s">
        <v>475</v>
      </c>
      <c r="E48" s="39"/>
      <c r="G48" s="41">
        <v>-50732705.5</v>
      </c>
      <c r="H48" s="23"/>
      <c r="I48" s="41">
        <v>-48492219.460000001</v>
      </c>
      <c r="J48" s="23"/>
      <c r="K48" s="41">
        <v>-50366845.469999999</v>
      </c>
      <c r="L48" s="23"/>
      <c r="M48" s="41">
        <v>-48126359.43</v>
      </c>
      <c r="N48" s="51"/>
      <c r="O48" s="51"/>
      <c r="P48" s="90"/>
      <c r="Q48" s="90"/>
      <c r="R48" s="90"/>
    </row>
    <row r="49" spans="1:18" s="30" customFormat="1" ht="26.1" customHeight="1" thickBot="1">
      <c r="A49" s="108" t="s">
        <v>443</v>
      </c>
      <c r="B49" s="26"/>
      <c r="C49" s="26"/>
      <c r="D49" s="26"/>
      <c r="E49" s="26"/>
      <c r="F49" s="26"/>
      <c r="G49" s="35">
        <f>SUM(G47:G48)</f>
        <v>882398961.24000001</v>
      </c>
      <c r="H49" s="23"/>
      <c r="I49" s="35">
        <f>SUM(I47:I48)</f>
        <v>703105994.04999995</v>
      </c>
      <c r="J49" s="28"/>
      <c r="K49" s="35">
        <f>SUM(K47:K48)</f>
        <v>448761193.75999999</v>
      </c>
      <c r="L49" s="28"/>
      <c r="M49" s="35">
        <f>SUM(M47:M48)</f>
        <v>276295709.66000003</v>
      </c>
    </row>
    <row r="50" spans="1:18" s="30" customFormat="1" ht="26.1" customHeight="1" thickTop="1">
      <c r="A50" s="108"/>
      <c r="B50" s="26"/>
      <c r="C50" s="26"/>
      <c r="D50" s="26"/>
      <c r="E50" s="26"/>
      <c r="F50" s="26"/>
      <c r="G50" s="29"/>
      <c r="H50" s="23"/>
      <c r="I50" s="29"/>
      <c r="J50" s="28"/>
      <c r="K50" s="29"/>
      <c r="L50" s="28"/>
      <c r="M50" s="29"/>
    </row>
    <row r="51" spans="1:18" ht="26.1" customHeight="1">
      <c r="A51" s="108" t="s">
        <v>1515</v>
      </c>
      <c r="G51" s="108"/>
      <c r="H51" s="23"/>
      <c r="I51" s="108"/>
      <c r="J51" s="28"/>
      <c r="K51" s="108"/>
      <c r="L51" s="28"/>
      <c r="M51" s="108"/>
      <c r="N51" s="51"/>
      <c r="O51" s="51"/>
      <c r="P51" s="90"/>
      <c r="Q51" s="90"/>
      <c r="R51" s="90"/>
    </row>
    <row r="52" spans="1:18" ht="26.1" customHeight="1">
      <c r="A52" s="26" t="s">
        <v>1587</v>
      </c>
      <c r="G52" s="108"/>
      <c r="H52" s="23"/>
      <c r="I52" s="108"/>
      <c r="J52" s="28"/>
      <c r="K52" s="108"/>
      <c r="L52" s="28"/>
      <c r="M52" s="108"/>
      <c r="N52" s="51"/>
      <c r="O52" s="51"/>
      <c r="P52" s="90"/>
      <c r="Q52" s="90"/>
      <c r="R52" s="90"/>
    </row>
    <row r="53" spans="1:18" ht="26.1" customHeight="1">
      <c r="A53" s="26" t="s">
        <v>1236</v>
      </c>
      <c r="G53" s="108"/>
      <c r="H53" s="23"/>
      <c r="I53" s="108"/>
      <c r="J53" s="28"/>
      <c r="K53" s="108"/>
      <c r="L53" s="28"/>
      <c r="M53" s="108"/>
      <c r="N53" s="51"/>
      <c r="O53" s="51"/>
      <c r="P53" s="90"/>
      <c r="Q53" s="90"/>
      <c r="R53" s="90"/>
    </row>
    <row r="54" spans="1:18" ht="26.1" customHeight="1">
      <c r="A54" s="26" t="s">
        <v>1235</v>
      </c>
      <c r="G54" s="108"/>
      <c r="H54" s="23"/>
      <c r="I54" s="108"/>
      <c r="J54" s="28"/>
      <c r="K54" s="108"/>
      <c r="L54" s="28"/>
      <c r="M54" s="108"/>
      <c r="N54" s="51"/>
      <c r="O54" s="51"/>
      <c r="P54" s="90"/>
      <c r="Q54" s="90"/>
      <c r="R54" s="90"/>
    </row>
    <row r="55" spans="1:18" ht="26.1" customHeight="1">
      <c r="A55" s="30" t="s">
        <v>494</v>
      </c>
      <c r="B55" s="139"/>
      <c r="C55" s="139"/>
      <c r="D55" s="139"/>
      <c r="E55" s="139"/>
      <c r="F55" s="139"/>
      <c r="G55" s="139"/>
      <c r="H55" s="139"/>
      <c r="I55" s="23"/>
      <c r="J55" s="108"/>
      <c r="K55" s="27"/>
      <c r="L55" s="108"/>
      <c r="N55" s="51"/>
      <c r="O55" s="51"/>
      <c r="P55" s="90"/>
      <c r="Q55" s="90"/>
      <c r="R55" s="90"/>
    </row>
    <row r="56" spans="1:18" ht="26.1" customHeight="1">
      <c r="A56" s="30" t="s">
        <v>522</v>
      </c>
      <c r="B56" s="139"/>
      <c r="C56" s="139"/>
      <c r="D56" s="139"/>
      <c r="E56" s="139"/>
      <c r="F56" s="139"/>
      <c r="G56" s="139"/>
      <c r="H56" s="139"/>
      <c r="I56" s="23"/>
      <c r="J56" s="108"/>
      <c r="K56" s="27"/>
      <c r="L56" s="108"/>
      <c r="N56" s="51"/>
      <c r="O56" s="51"/>
      <c r="P56" s="90"/>
      <c r="Q56" s="90"/>
      <c r="R56" s="90"/>
    </row>
    <row r="57" spans="1:18" ht="26.1" customHeight="1">
      <c r="A57" s="30"/>
      <c r="B57" s="30"/>
      <c r="C57" s="139"/>
      <c r="D57" s="30"/>
      <c r="E57" s="30"/>
      <c r="F57" s="108"/>
      <c r="G57" s="108"/>
      <c r="H57" s="108"/>
      <c r="I57" s="23"/>
      <c r="J57" s="108"/>
      <c r="K57" s="380" t="s">
        <v>38</v>
      </c>
      <c r="L57" s="380"/>
      <c r="M57" s="380"/>
      <c r="N57" s="51"/>
      <c r="O57" s="51"/>
      <c r="P57" s="90"/>
      <c r="Q57" s="90"/>
      <c r="R57" s="90"/>
    </row>
    <row r="58" spans="1:18" ht="26.1" customHeight="1">
      <c r="A58" s="30"/>
      <c r="B58" s="30"/>
      <c r="C58" s="142"/>
      <c r="D58" s="30"/>
      <c r="E58" s="30"/>
      <c r="F58" s="108"/>
      <c r="G58" s="108"/>
      <c r="H58" s="108"/>
      <c r="I58" s="23"/>
      <c r="J58" s="108"/>
      <c r="K58" s="141" t="s">
        <v>489</v>
      </c>
      <c r="L58" s="141"/>
      <c r="M58" s="141" t="s">
        <v>490</v>
      </c>
      <c r="N58" s="51"/>
      <c r="O58" s="51"/>
      <c r="P58" s="90"/>
      <c r="Q58" s="90"/>
      <c r="R58" s="90"/>
    </row>
    <row r="59" spans="1:18" ht="26.1" customHeight="1">
      <c r="A59" s="30"/>
      <c r="B59" s="30"/>
      <c r="C59" s="142"/>
      <c r="D59" s="30"/>
      <c r="E59" s="30"/>
      <c r="F59" s="108"/>
      <c r="G59" s="108"/>
      <c r="H59" s="108"/>
      <c r="I59" s="23"/>
      <c r="J59" s="108"/>
      <c r="K59" s="140" t="s">
        <v>488</v>
      </c>
      <c r="L59" s="141"/>
      <c r="M59" s="140" t="s">
        <v>491</v>
      </c>
      <c r="N59" s="51"/>
      <c r="O59" s="51"/>
      <c r="P59" s="90"/>
      <c r="Q59" s="90"/>
      <c r="R59" s="90"/>
    </row>
    <row r="60" spans="1:18" ht="26.1" customHeight="1">
      <c r="A60" s="30"/>
      <c r="B60" s="90"/>
      <c r="C60" s="90"/>
      <c r="D60" s="139"/>
      <c r="E60" s="30"/>
      <c r="F60" s="108"/>
      <c r="G60" s="108"/>
      <c r="H60" s="108"/>
      <c r="I60" s="23"/>
      <c r="J60" s="108"/>
      <c r="K60" s="139"/>
      <c r="L60" s="139"/>
      <c r="M60" s="139"/>
      <c r="N60" s="51"/>
      <c r="O60" s="51"/>
      <c r="P60" s="90"/>
      <c r="Q60" s="90"/>
      <c r="R60" s="90"/>
    </row>
    <row r="61" spans="1:18" ht="26.1" customHeight="1">
      <c r="A61" s="108" t="s">
        <v>972</v>
      </c>
      <c r="B61" s="90"/>
      <c r="C61" s="90"/>
      <c r="D61" s="142"/>
      <c r="E61" s="30"/>
      <c r="F61" s="108"/>
      <c r="G61" s="108"/>
      <c r="H61" s="108"/>
      <c r="I61" s="23"/>
      <c r="J61" s="108"/>
      <c r="K61" s="62">
        <v>200830088.91</v>
      </c>
      <c r="L61" s="62"/>
      <c r="M61" s="62">
        <v>215549483.36000001</v>
      </c>
      <c r="N61" s="51"/>
      <c r="O61" s="51"/>
      <c r="P61" s="90"/>
      <c r="Q61" s="90"/>
      <c r="R61" s="90"/>
    </row>
    <row r="62" spans="1:18" ht="26.1" customHeight="1">
      <c r="A62" s="108" t="s">
        <v>330</v>
      </c>
      <c r="B62" s="90"/>
      <c r="C62" s="90"/>
      <c r="D62" s="142"/>
      <c r="E62" s="30"/>
      <c r="F62" s="108"/>
      <c r="G62" s="108"/>
      <c r="H62" s="108"/>
      <c r="I62" s="23"/>
      <c r="J62" s="108"/>
      <c r="K62" s="62">
        <v>15101740.109999999</v>
      </c>
      <c r="L62" s="62"/>
      <c r="M62" s="62">
        <v>16127205.859999999</v>
      </c>
      <c r="N62" s="51"/>
      <c r="O62" s="51"/>
      <c r="P62" s="90"/>
      <c r="Q62" s="90"/>
      <c r="R62" s="90"/>
    </row>
    <row r="63" spans="1:18" ht="26.1" customHeight="1">
      <c r="A63" s="108" t="s">
        <v>478</v>
      </c>
      <c r="B63" s="90"/>
      <c r="C63" s="90"/>
      <c r="D63" s="142"/>
      <c r="E63" s="30"/>
      <c r="F63" s="108"/>
      <c r="G63" s="108"/>
      <c r="H63" s="108"/>
      <c r="I63" s="23"/>
      <c r="J63" s="108"/>
      <c r="K63" s="41">
        <v>-4157441.04</v>
      </c>
      <c r="L63" s="62"/>
      <c r="M63" s="41">
        <v>-4142441.04</v>
      </c>
      <c r="N63" s="51"/>
      <c r="O63" s="51"/>
      <c r="P63" s="90"/>
      <c r="Q63" s="90"/>
      <c r="R63" s="90"/>
    </row>
    <row r="64" spans="1:18" ht="26.1" customHeight="1" thickBot="1">
      <c r="A64" s="108" t="s">
        <v>1237</v>
      </c>
      <c r="B64" s="30"/>
      <c r="C64" s="30"/>
      <c r="D64" s="30"/>
      <c r="E64" s="30"/>
      <c r="F64" s="108"/>
      <c r="G64" s="108"/>
      <c r="H64" s="108"/>
      <c r="I64" s="23"/>
      <c r="J64" s="108"/>
      <c r="K64" s="72">
        <f>SUM(K61:K63)</f>
        <v>211774387.97999999</v>
      </c>
      <c r="L64" s="62"/>
      <c r="M64" s="72">
        <f>SUM(M61:M63)</f>
        <v>227534248.18000004</v>
      </c>
      <c r="N64" s="51"/>
      <c r="O64" s="51"/>
      <c r="P64" s="90"/>
      <c r="Q64" s="90"/>
      <c r="R64" s="90"/>
    </row>
    <row r="65" spans="1:18" ht="26.1" customHeight="1" thickTop="1">
      <c r="A65" s="108"/>
      <c r="B65" s="30"/>
      <c r="C65" s="30"/>
      <c r="D65" s="30"/>
      <c r="E65" s="30"/>
      <c r="F65" s="108"/>
      <c r="G65" s="108"/>
      <c r="H65" s="108"/>
      <c r="I65" s="23"/>
      <c r="J65" s="108"/>
      <c r="K65" s="132"/>
      <c r="L65" s="62"/>
      <c r="M65" s="132"/>
      <c r="N65" s="51"/>
      <c r="O65" s="51"/>
      <c r="P65" s="90"/>
      <c r="Q65" s="90"/>
      <c r="R65" s="90"/>
    </row>
    <row r="66" spans="1:18" s="30" customFormat="1" ht="26.1" customHeight="1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</row>
    <row r="67" spans="1:18" s="30" customFormat="1" ht="26.1" customHeight="1">
      <c r="A67" s="370" t="str">
        <f>+A33</f>
        <v>(Sign) ……………………………………...........……………………………...……………. Authorized Director</v>
      </c>
      <c r="B67" s="370"/>
      <c r="C67" s="370"/>
      <c r="D67" s="370"/>
      <c r="E67" s="370"/>
      <c r="F67" s="370"/>
      <c r="G67" s="370"/>
      <c r="H67" s="370"/>
      <c r="I67" s="370"/>
      <c r="J67" s="370"/>
      <c r="K67" s="370"/>
      <c r="L67" s="370"/>
      <c r="M67" s="370"/>
    </row>
    <row r="68" spans="1:18" s="30" customFormat="1" ht="26.1" customHeight="1">
      <c r="A68" s="26"/>
      <c r="B68" s="26"/>
      <c r="C68" s="26" t="str">
        <f>+C34</f>
        <v xml:space="preserve">                (                                                                                                                                )           </v>
      </c>
      <c r="D68" s="26"/>
      <c r="E68" s="26"/>
      <c r="F68" s="26"/>
      <c r="G68" s="26"/>
      <c r="H68" s="26"/>
      <c r="I68" s="26"/>
      <c r="J68" s="26"/>
      <c r="K68" s="26"/>
      <c r="L68" s="26"/>
      <c r="M68" s="26"/>
    </row>
    <row r="69" spans="1:18" ht="23.4" customHeight="1">
      <c r="A69" s="374" t="s">
        <v>962</v>
      </c>
      <c r="B69" s="370"/>
      <c r="C69" s="370"/>
      <c r="D69" s="370"/>
      <c r="E69" s="370"/>
      <c r="F69" s="370"/>
      <c r="G69" s="370"/>
      <c r="H69" s="370"/>
      <c r="I69" s="370"/>
      <c r="J69" s="370"/>
      <c r="K69" s="370"/>
      <c r="L69" s="370"/>
      <c r="M69" s="370"/>
      <c r="N69" s="51"/>
      <c r="O69" s="51"/>
      <c r="P69" s="90"/>
      <c r="Q69" s="90"/>
      <c r="R69" s="90"/>
    </row>
    <row r="70" spans="1:18" ht="15" customHeight="1">
      <c r="A70" s="30"/>
      <c r="B70" s="30"/>
      <c r="C70" s="30"/>
      <c r="D70" s="30"/>
      <c r="E70" s="30"/>
      <c r="F70" s="108"/>
      <c r="G70" s="108"/>
      <c r="H70" s="108"/>
      <c r="I70" s="23"/>
      <c r="J70" s="108"/>
      <c r="K70" s="27"/>
      <c r="L70" s="108"/>
      <c r="N70" s="51"/>
      <c r="O70" s="51"/>
      <c r="P70" s="90"/>
      <c r="Q70" s="90"/>
      <c r="R70" s="90"/>
    </row>
    <row r="71" spans="1:18" ht="23.4" customHeight="1">
      <c r="A71" s="108" t="s">
        <v>505</v>
      </c>
      <c r="N71" s="51"/>
      <c r="O71" s="51"/>
      <c r="P71" s="90"/>
      <c r="Q71" s="90"/>
      <c r="R71" s="90"/>
    </row>
    <row r="72" spans="1:18" ht="23.4" customHeight="1">
      <c r="E72" s="108"/>
      <c r="F72" s="108"/>
      <c r="G72" s="373" t="s">
        <v>38</v>
      </c>
      <c r="H72" s="373"/>
      <c r="I72" s="373"/>
      <c r="J72" s="373"/>
      <c r="K72" s="373"/>
      <c r="L72" s="373"/>
      <c r="M72" s="373"/>
      <c r="N72" s="51"/>
      <c r="O72" s="51"/>
      <c r="P72" s="90"/>
      <c r="Q72" s="90"/>
      <c r="R72" s="90"/>
    </row>
    <row r="73" spans="1:18" ht="23.4" customHeight="1">
      <c r="E73" s="108"/>
      <c r="F73" s="108"/>
      <c r="G73" s="378" t="s">
        <v>74</v>
      </c>
      <c r="H73" s="378"/>
      <c r="I73" s="378"/>
      <c r="J73" s="109"/>
      <c r="K73" s="378" t="s">
        <v>86</v>
      </c>
      <c r="L73" s="378"/>
      <c r="M73" s="378"/>
      <c r="N73" s="51"/>
      <c r="O73" s="51"/>
      <c r="P73" s="90"/>
      <c r="Q73" s="90"/>
      <c r="R73" s="90"/>
    </row>
    <row r="74" spans="1:18" ht="23.4" customHeight="1">
      <c r="E74" s="109"/>
      <c r="F74" s="108"/>
      <c r="G74" s="110" t="str">
        <f>+G20</f>
        <v>June 30, 2022</v>
      </c>
      <c r="H74" s="38"/>
      <c r="I74" s="110" t="str">
        <f>+I20</f>
        <v>December 31, 2021</v>
      </c>
      <c r="J74" s="109"/>
      <c r="K74" s="110" t="str">
        <f>+K20</f>
        <v>June 30, 2022</v>
      </c>
      <c r="L74" s="38"/>
      <c r="M74" s="110" t="str">
        <f>+M20</f>
        <v>December 31, 2021</v>
      </c>
      <c r="N74" s="51"/>
      <c r="O74" s="51"/>
      <c r="P74" s="90"/>
      <c r="Q74" s="90"/>
      <c r="R74" s="90"/>
    </row>
    <row r="75" spans="1:18" ht="23.4" customHeight="1">
      <c r="A75" s="108" t="s">
        <v>87</v>
      </c>
      <c r="E75" s="39"/>
      <c r="G75" s="62">
        <v>134205876.31999999</v>
      </c>
      <c r="H75" s="23"/>
      <c r="I75" s="62">
        <v>122393731.65000001</v>
      </c>
      <c r="J75" s="23"/>
      <c r="K75" s="62">
        <v>15671810.369999999</v>
      </c>
      <c r="L75" s="24"/>
      <c r="M75" s="62">
        <v>1919836.17</v>
      </c>
      <c r="N75" s="51"/>
      <c r="O75" s="51"/>
      <c r="P75" s="90"/>
      <c r="Q75" s="90"/>
      <c r="R75" s="90"/>
    </row>
    <row r="76" spans="1:18" ht="23.4" customHeight="1">
      <c r="A76" s="108" t="s">
        <v>88</v>
      </c>
      <c r="E76" s="39"/>
      <c r="G76" s="62">
        <v>25190941.690000001</v>
      </c>
      <c r="H76" s="23"/>
      <c r="I76" s="62">
        <v>25651088.550000001</v>
      </c>
      <c r="J76" s="23"/>
      <c r="K76" s="62">
        <v>16186913.140000001</v>
      </c>
      <c r="L76" s="23"/>
      <c r="M76" s="62">
        <v>10662348.779999999</v>
      </c>
      <c r="N76" s="51"/>
      <c r="O76" s="51"/>
      <c r="P76" s="90"/>
      <c r="Q76" s="90"/>
      <c r="R76" s="90"/>
    </row>
    <row r="77" spans="1:18" ht="23.4" customHeight="1">
      <c r="A77" s="108" t="s">
        <v>89</v>
      </c>
      <c r="E77" s="39"/>
      <c r="G77" s="62">
        <v>28747479.649999999</v>
      </c>
      <c r="H77" s="23"/>
      <c r="I77" s="62">
        <v>27088749.390000001</v>
      </c>
      <c r="J77" s="23"/>
      <c r="K77" s="62">
        <v>13361968.130000001</v>
      </c>
      <c r="L77" s="23"/>
      <c r="M77" s="62">
        <v>9452922.0099999998</v>
      </c>
      <c r="N77" s="51"/>
      <c r="O77" s="51"/>
      <c r="P77" s="90"/>
      <c r="Q77" s="90"/>
      <c r="R77" s="90"/>
    </row>
    <row r="78" spans="1:18" ht="23.4" customHeight="1">
      <c r="A78" s="108" t="s">
        <v>63</v>
      </c>
      <c r="E78" s="39"/>
      <c r="G78" s="62">
        <v>1707136.37</v>
      </c>
      <c r="H78" s="23"/>
      <c r="I78" s="62">
        <v>1253008.72</v>
      </c>
      <c r="J78" s="23"/>
      <c r="K78" s="62">
        <v>21642097.620000001</v>
      </c>
      <c r="L78" s="30"/>
      <c r="M78" s="62">
        <v>16304975.58</v>
      </c>
      <c r="N78" s="51"/>
      <c r="O78" s="51"/>
      <c r="P78" s="90"/>
      <c r="Q78" s="90"/>
      <c r="R78" s="90"/>
    </row>
    <row r="79" spans="1:18" ht="23.4" customHeight="1">
      <c r="A79" s="108" t="s">
        <v>600</v>
      </c>
      <c r="E79" s="214"/>
      <c r="G79" s="62">
        <v>0</v>
      </c>
      <c r="H79" s="23"/>
      <c r="I79" s="62">
        <v>15000000</v>
      </c>
      <c r="J79" s="23"/>
      <c r="K79" s="62">
        <v>0</v>
      </c>
      <c r="L79" s="30"/>
      <c r="M79" s="62">
        <v>0</v>
      </c>
      <c r="N79" s="51"/>
      <c r="O79" s="51"/>
      <c r="P79" s="90"/>
      <c r="Q79" s="90"/>
      <c r="R79" s="90"/>
    </row>
    <row r="80" spans="1:18" ht="23.4" customHeight="1">
      <c r="A80" s="108" t="s">
        <v>601</v>
      </c>
      <c r="E80" s="39"/>
      <c r="G80" s="62">
        <v>0</v>
      </c>
      <c r="H80" s="23"/>
      <c r="I80" s="62">
        <v>100000000</v>
      </c>
      <c r="J80" s="23"/>
      <c r="K80" s="62">
        <v>0</v>
      </c>
      <c r="L80" s="23"/>
      <c r="M80" s="62">
        <v>100000000</v>
      </c>
      <c r="N80" s="51"/>
      <c r="O80" s="51"/>
      <c r="P80" s="90"/>
      <c r="Q80" s="90"/>
      <c r="R80" s="90"/>
    </row>
    <row r="81" spans="1:18" ht="23.4" customHeight="1">
      <c r="A81" s="108" t="s">
        <v>827</v>
      </c>
      <c r="E81" s="39"/>
      <c r="G81" s="62">
        <v>111954388.72</v>
      </c>
      <c r="H81" s="23"/>
      <c r="I81" s="62">
        <v>127555593.45</v>
      </c>
      <c r="J81" s="23"/>
      <c r="K81" s="62">
        <v>56455462.049999997</v>
      </c>
      <c r="L81" s="23"/>
      <c r="M81" s="62">
        <v>60975275.030000001</v>
      </c>
      <c r="N81" s="51"/>
      <c r="O81" s="51"/>
      <c r="P81" s="90"/>
      <c r="Q81" s="90"/>
      <c r="R81" s="90"/>
    </row>
    <row r="82" spans="1:18" ht="23.4" customHeight="1">
      <c r="A82" s="108" t="s">
        <v>90</v>
      </c>
      <c r="E82" s="39"/>
      <c r="G82" s="136">
        <v>84842410.519999996</v>
      </c>
      <c r="H82" s="23"/>
      <c r="I82" s="136">
        <v>77306949.769999996</v>
      </c>
      <c r="J82" s="23"/>
      <c r="K82" s="136">
        <v>55914291.57</v>
      </c>
      <c r="L82" s="23"/>
      <c r="M82" s="136">
        <v>64799307.18</v>
      </c>
      <c r="N82" s="51"/>
      <c r="O82" s="51"/>
      <c r="P82" s="90"/>
      <c r="Q82" s="90"/>
      <c r="R82" s="90"/>
    </row>
    <row r="83" spans="1:18" s="30" customFormat="1" ht="23.4" customHeight="1">
      <c r="A83" s="108" t="s">
        <v>91</v>
      </c>
      <c r="B83" s="26"/>
      <c r="C83" s="26"/>
      <c r="D83" s="26"/>
      <c r="E83" s="39"/>
      <c r="F83" s="26"/>
      <c r="G83" s="24">
        <f>SUM(G75:G82)</f>
        <v>386648233.26999998</v>
      </c>
      <c r="H83" s="25"/>
      <c r="I83" s="24">
        <f>SUM(I75:I82)</f>
        <v>496249121.53000003</v>
      </c>
      <c r="J83" s="25"/>
      <c r="K83" s="24">
        <f>SUM(K75:K82)</f>
        <v>179232542.88</v>
      </c>
      <c r="L83" s="23"/>
      <c r="M83" s="24">
        <f>SUM(M75:M82)</f>
        <v>264114664.75</v>
      </c>
    </row>
    <row r="84" spans="1:18" s="30" customFormat="1" ht="23.4" customHeight="1">
      <c r="A84" s="51" t="s">
        <v>475</v>
      </c>
      <c r="B84" s="26"/>
      <c r="C84" s="26"/>
      <c r="D84" s="26"/>
      <c r="E84" s="39"/>
      <c r="F84" s="26"/>
      <c r="G84" s="41">
        <v>-59368479.549999997</v>
      </c>
      <c r="H84" s="27"/>
      <c r="I84" s="41">
        <v>-59471188.140000001</v>
      </c>
      <c r="J84" s="25"/>
      <c r="K84" s="41">
        <v>-73026608.370000005</v>
      </c>
      <c r="L84" s="23"/>
      <c r="M84" s="41">
        <v>-72105086.120000005</v>
      </c>
    </row>
    <row r="85" spans="1:18" s="30" customFormat="1" ht="23.4" customHeight="1" thickBot="1">
      <c r="A85" s="108" t="s">
        <v>92</v>
      </c>
      <c r="B85" s="26"/>
      <c r="C85" s="26"/>
      <c r="D85" s="26"/>
      <c r="E85" s="39"/>
      <c r="F85" s="26"/>
      <c r="G85" s="35">
        <f>SUM(G83:G84)</f>
        <v>327279753.71999997</v>
      </c>
      <c r="H85" s="25"/>
      <c r="I85" s="34">
        <f>SUM(I83:I84)</f>
        <v>436777933.39000005</v>
      </c>
      <c r="J85" s="25"/>
      <c r="K85" s="35">
        <f>SUM(K83:K84)</f>
        <v>106205934.50999999</v>
      </c>
      <c r="L85" s="23"/>
      <c r="M85" s="34">
        <f>SUM(M83:M84)</f>
        <v>192009578.63</v>
      </c>
    </row>
    <row r="86" spans="1:18" ht="15" customHeight="1" thickTop="1">
      <c r="A86" s="108"/>
      <c r="B86" s="30"/>
      <c r="C86" s="30"/>
      <c r="D86" s="30"/>
      <c r="E86" s="30"/>
      <c r="F86" s="108"/>
      <c r="G86" s="108"/>
      <c r="H86" s="108"/>
      <c r="I86" s="23"/>
      <c r="J86" s="108"/>
      <c r="K86" s="132"/>
      <c r="L86" s="62"/>
      <c r="M86" s="132"/>
      <c r="N86" s="51"/>
      <c r="O86" s="51"/>
      <c r="P86" s="90"/>
      <c r="Q86" s="90"/>
      <c r="R86" s="90"/>
    </row>
    <row r="87" spans="1:18" ht="23.4" customHeight="1">
      <c r="A87" s="26" t="s">
        <v>1189</v>
      </c>
      <c r="D87" s="30"/>
      <c r="E87" s="30"/>
      <c r="F87" s="108"/>
      <c r="G87" s="108"/>
      <c r="H87" s="108"/>
      <c r="I87" s="23"/>
      <c r="J87" s="108"/>
      <c r="K87" s="90"/>
      <c r="L87" s="90"/>
      <c r="M87" s="90"/>
      <c r="N87" s="51"/>
      <c r="O87" s="51"/>
      <c r="P87" s="90"/>
      <c r="Q87" s="90"/>
      <c r="R87" s="90"/>
    </row>
    <row r="88" spans="1:18" ht="23.4" customHeight="1">
      <c r="A88" s="26" t="s">
        <v>1190</v>
      </c>
      <c r="D88" s="30"/>
      <c r="E88" s="30"/>
      <c r="F88" s="108"/>
      <c r="G88" s="108"/>
      <c r="H88" s="108"/>
      <c r="I88" s="23"/>
      <c r="J88" s="108"/>
      <c r="K88" s="90"/>
      <c r="L88" s="90"/>
      <c r="M88" s="90"/>
      <c r="N88" s="51"/>
      <c r="O88" s="51"/>
      <c r="P88" s="90"/>
      <c r="Q88" s="90"/>
      <c r="R88" s="90"/>
    </row>
    <row r="89" spans="1:18" ht="23.4" customHeight="1">
      <c r="A89" s="26" t="s">
        <v>1221</v>
      </c>
      <c r="D89" s="30"/>
      <c r="E89" s="30"/>
      <c r="F89" s="108"/>
      <c r="G89" s="108"/>
      <c r="H89" s="108"/>
      <c r="I89" s="23"/>
      <c r="J89" s="108"/>
      <c r="K89" s="90"/>
      <c r="L89" s="90"/>
      <c r="M89" s="90"/>
      <c r="N89" s="51"/>
      <c r="O89" s="51"/>
      <c r="P89" s="90"/>
      <c r="Q89" s="90"/>
      <c r="R89" s="90"/>
    </row>
    <row r="90" spans="1:18" ht="23.4" customHeight="1">
      <c r="A90" s="26" t="s">
        <v>1223</v>
      </c>
      <c r="D90" s="30"/>
      <c r="E90" s="30"/>
      <c r="F90" s="108"/>
      <c r="G90" s="108"/>
      <c r="H90" s="108"/>
      <c r="I90" s="23"/>
      <c r="J90" s="108"/>
      <c r="K90" s="90"/>
      <c r="L90" s="90"/>
      <c r="M90" s="90"/>
      <c r="N90" s="51"/>
      <c r="O90" s="51"/>
      <c r="P90" s="90"/>
      <c r="Q90" s="90"/>
      <c r="R90" s="90"/>
    </row>
    <row r="91" spans="1:18" ht="23.4" customHeight="1">
      <c r="A91" s="26" t="s">
        <v>1222</v>
      </c>
      <c r="D91" s="30"/>
      <c r="E91" s="30"/>
      <c r="F91" s="108"/>
      <c r="G91" s="108"/>
      <c r="H91" s="108"/>
      <c r="I91" s="23"/>
      <c r="J91" s="108"/>
      <c r="K91" s="90"/>
      <c r="L91" s="90"/>
      <c r="M91" s="90"/>
      <c r="N91" s="51"/>
      <c r="O91" s="51"/>
      <c r="P91" s="90"/>
      <c r="Q91" s="90"/>
      <c r="R91" s="90"/>
    </row>
    <row r="92" spans="1:18" ht="23.4" customHeight="1">
      <c r="D92" s="30"/>
      <c r="E92" s="30"/>
      <c r="F92" s="108"/>
      <c r="G92" s="108"/>
      <c r="H92" s="108"/>
      <c r="I92" s="23"/>
      <c r="J92" s="108"/>
      <c r="K92" s="90"/>
      <c r="L92" s="90"/>
      <c r="M92" s="90"/>
      <c r="N92" s="51"/>
      <c r="O92" s="51"/>
      <c r="P92" s="90"/>
      <c r="Q92" s="90"/>
      <c r="R92" s="90"/>
    </row>
    <row r="93" spans="1:18" ht="23.4" customHeight="1">
      <c r="A93" s="12" t="s">
        <v>506</v>
      </c>
      <c r="N93" s="51"/>
      <c r="O93" s="51"/>
      <c r="P93" s="90"/>
      <c r="Q93" s="90"/>
      <c r="R93" s="90"/>
    </row>
    <row r="94" spans="1:18" ht="23.4" customHeight="1">
      <c r="A94" s="108" t="s">
        <v>507</v>
      </c>
      <c r="N94" s="51"/>
      <c r="O94" s="51"/>
      <c r="P94" s="90"/>
      <c r="Q94" s="90"/>
      <c r="R94" s="90"/>
    </row>
    <row r="95" spans="1:18" ht="23.4" customHeight="1">
      <c r="A95" s="51"/>
      <c r="G95" s="373" t="s">
        <v>38</v>
      </c>
      <c r="H95" s="373"/>
      <c r="I95" s="373"/>
      <c r="J95" s="373"/>
      <c r="K95" s="373"/>
      <c r="L95" s="373"/>
      <c r="M95" s="373"/>
      <c r="N95" s="51"/>
      <c r="O95" s="51"/>
      <c r="P95" s="90"/>
      <c r="Q95" s="90"/>
      <c r="R95" s="90"/>
    </row>
    <row r="96" spans="1:18" ht="23.4" customHeight="1">
      <c r="G96" s="378" t="s">
        <v>74</v>
      </c>
      <c r="H96" s="378"/>
      <c r="I96" s="378"/>
      <c r="J96" s="109"/>
      <c r="K96" s="378" t="s">
        <v>86</v>
      </c>
      <c r="L96" s="378"/>
      <c r="M96" s="378"/>
      <c r="N96" s="51"/>
      <c r="O96" s="51"/>
      <c r="P96" s="90"/>
      <c r="Q96" s="90"/>
      <c r="R96" s="90"/>
    </row>
    <row r="97" spans="1:18" ht="23.4" customHeight="1">
      <c r="G97" s="110" t="str">
        <f>+G74</f>
        <v>June 30, 2022</v>
      </c>
      <c r="H97" s="38"/>
      <c r="I97" s="110" t="str">
        <f>+I74</f>
        <v>December 31, 2021</v>
      </c>
      <c r="J97" s="109"/>
      <c r="K97" s="110" t="str">
        <f>+K74</f>
        <v>June 30, 2022</v>
      </c>
      <c r="L97" s="38"/>
      <c r="M97" s="110" t="str">
        <f>+I97</f>
        <v>December 31, 2021</v>
      </c>
      <c r="N97" s="51"/>
      <c r="O97" s="51"/>
      <c r="P97" s="90"/>
      <c r="Q97" s="90"/>
      <c r="R97" s="90"/>
    </row>
    <row r="98" spans="1:18" ht="23.4" customHeight="1">
      <c r="A98" s="108" t="s">
        <v>93</v>
      </c>
      <c r="E98" s="39"/>
      <c r="G98" s="62">
        <v>14564818790</v>
      </c>
      <c r="H98" s="23"/>
      <c r="I98" s="62">
        <v>12709689901.59</v>
      </c>
      <c r="J98" s="23"/>
      <c r="K98" s="62">
        <v>16953044715.51</v>
      </c>
      <c r="L98" s="23"/>
      <c r="M98" s="62">
        <v>15062724047.389999</v>
      </c>
      <c r="N98" s="51"/>
      <c r="O98" s="51"/>
      <c r="P98" s="90"/>
      <c r="Q98" s="90"/>
      <c r="R98" s="90"/>
    </row>
    <row r="99" spans="1:18" ht="23.4" customHeight="1">
      <c r="A99" s="108"/>
      <c r="E99" s="39"/>
      <c r="G99" s="24"/>
      <c r="H99" s="23"/>
      <c r="I99" s="24"/>
      <c r="J99" s="23"/>
      <c r="K99" s="24"/>
      <c r="L99" s="23"/>
      <c r="M99" s="24"/>
      <c r="N99" s="51"/>
      <c r="O99" s="51"/>
      <c r="P99" s="90"/>
      <c r="Q99" s="90"/>
      <c r="R99" s="90"/>
    </row>
    <row r="100" spans="1:18" ht="23.4" customHeight="1">
      <c r="A100" s="108" t="s">
        <v>295</v>
      </c>
      <c r="E100" s="39"/>
      <c r="G100" s="62">
        <v>9926090253.8700008</v>
      </c>
      <c r="H100" s="23"/>
      <c r="I100" s="62">
        <v>8860092496.4099998</v>
      </c>
      <c r="J100" s="23"/>
      <c r="K100" s="62">
        <v>12269798866.809999</v>
      </c>
      <c r="L100" s="23"/>
      <c r="M100" s="62">
        <v>11170327046.280001</v>
      </c>
      <c r="N100" s="51"/>
      <c r="O100" s="51"/>
      <c r="P100" s="90"/>
      <c r="Q100" s="90"/>
      <c r="R100" s="90"/>
    </row>
    <row r="101" spans="1:18" ht="23.4" customHeight="1">
      <c r="A101" s="108" t="s">
        <v>225</v>
      </c>
      <c r="E101" s="39"/>
      <c r="G101" s="41">
        <v>-9496065920.0100002</v>
      </c>
      <c r="H101" s="23"/>
      <c r="I101" s="41">
        <v>-8512873086.1800003</v>
      </c>
      <c r="J101" s="23"/>
      <c r="K101" s="41">
        <v>-11830750564.469999</v>
      </c>
      <c r="L101" s="23"/>
      <c r="M101" s="41">
        <v>-10799636023.040001</v>
      </c>
      <c r="N101" s="51"/>
      <c r="O101" s="51"/>
      <c r="P101" s="90"/>
      <c r="Q101" s="90"/>
      <c r="R101" s="90"/>
    </row>
    <row r="102" spans="1:18" ht="23.4" customHeight="1">
      <c r="A102" s="108" t="s">
        <v>305</v>
      </c>
      <c r="E102" s="39"/>
      <c r="G102" s="24">
        <f>SUM(G100:G101)</f>
        <v>430024333.86000061</v>
      </c>
      <c r="H102" s="23"/>
      <c r="I102" s="23">
        <f>SUM(I100:I101)</f>
        <v>347219410.22999954</v>
      </c>
      <c r="J102" s="23"/>
      <c r="K102" s="24">
        <f>SUM(K100:K101)</f>
        <v>439048302.34000015</v>
      </c>
      <c r="L102" s="23"/>
      <c r="M102" s="23">
        <f>SUM(M100:M101)</f>
        <v>370691023.23999977</v>
      </c>
      <c r="N102" s="51"/>
      <c r="O102" s="51"/>
      <c r="P102" s="90"/>
      <c r="Q102" s="90"/>
      <c r="R102" s="90"/>
    </row>
    <row r="103" spans="1:18" ht="23.4" customHeight="1">
      <c r="A103" s="51" t="s">
        <v>475</v>
      </c>
      <c r="E103" s="39"/>
      <c r="G103" s="41">
        <v>-48824799.18</v>
      </c>
      <c r="H103" s="23"/>
      <c r="I103" s="41">
        <v>-48824799.18</v>
      </c>
      <c r="J103" s="23"/>
      <c r="K103" s="41">
        <v>-48824799.18</v>
      </c>
      <c r="L103" s="23"/>
      <c r="M103" s="41">
        <v>-48824799.18</v>
      </c>
      <c r="N103" s="51"/>
      <c r="O103" s="51"/>
      <c r="P103" s="90"/>
      <c r="Q103" s="90"/>
      <c r="R103" s="90"/>
    </row>
    <row r="104" spans="1:18" ht="23.4" customHeight="1" thickBot="1">
      <c r="A104" s="26" t="s">
        <v>306</v>
      </c>
      <c r="E104" s="39"/>
      <c r="G104" s="35">
        <f>SUM(G102:G103)</f>
        <v>381199534.6800006</v>
      </c>
      <c r="H104" s="23"/>
      <c r="I104" s="34">
        <f>SUM(I102:I103)</f>
        <v>298394611.04999954</v>
      </c>
      <c r="J104" s="23"/>
      <c r="K104" s="35">
        <f>SUM(K102:K103)</f>
        <v>390223503.16000015</v>
      </c>
      <c r="L104" s="23"/>
      <c r="M104" s="34">
        <f>SUM(M102:M103)</f>
        <v>321866224.05999976</v>
      </c>
      <c r="N104" s="51"/>
      <c r="O104" s="51"/>
      <c r="P104" s="90"/>
      <c r="Q104" s="90"/>
      <c r="R104" s="90"/>
    </row>
    <row r="105" spans="1:18" s="30" customFormat="1" ht="5.0999999999999996" customHeight="1" thickTop="1">
      <c r="A105" s="108"/>
      <c r="B105" s="26"/>
      <c r="C105" s="26"/>
      <c r="D105" s="26"/>
      <c r="E105" s="39"/>
      <c r="F105" s="26"/>
      <c r="G105" s="29"/>
      <c r="H105" s="25"/>
      <c r="I105" s="28"/>
      <c r="J105" s="25"/>
      <c r="K105" s="28"/>
      <c r="L105" s="23"/>
      <c r="M105" s="28"/>
    </row>
    <row r="106" spans="1:18" ht="23.4" customHeight="1">
      <c r="N106" s="51"/>
      <c r="O106" s="51"/>
      <c r="P106" s="90"/>
      <c r="Q106" s="90"/>
      <c r="R106" s="90"/>
    </row>
    <row r="107" spans="1:18" ht="23.4" customHeight="1">
      <c r="A107" s="370" t="str">
        <f>+A67</f>
        <v>(Sign) ……………………………………...........……………………………...……………. Authorized Director</v>
      </c>
      <c r="B107" s="370"/>
      <c r="C107" s="370"/>
      <c r="D107" s="370"/>
      <c r="E107" s="370"/>
      <c r="F107" s="370"/>
      <c r="G107" s="370"/>
      <c r="H107" s="370"/>
      <c r="I107" s="370"/>
      <c r="J107" s="370"/>
      <c r="K107" s="370"/>
      <c r="L107" s="370"/>
      <c r="M107" s="370"/>
      <c r="N107" s="51"/>
      <c r="O107" s="51"/>
      <c r="P107" s="90"/>
      <c r="Q107" s="90"/>
      <c r="R107" s="90"/>
    </row>
    <row r="108" spans="1:18" ht="23.4" customHeight="1">
      <c r="C108" s="26" t="str">
        <f>+C68</f>
        <v xml:space="preserve">                (                                                                                                                                )           </v>
      </c>
      <c r="N108" s="51"/>
      <c r="O108" s="51"/>
      <c r="P108" s="90"/>
      <c r="Q108" s="90"/>
      <c r="R108" s="90"/>
    </row>
    <row r="109" spans="1:18" ht="23.4" customHeight="1">
      <c r="A109" s="374" t="s">
        <v>1268</v>
      </c>
      <c r="B109" s="370"/>
      <c r="C109" s="370"/>
      <c r="D109" s="370"/>
      <c r="E109" s="370"/>
      <c r="F109" s="370"/>
      <c r="G109" s="370"/>
      <c r="H109" s="370"/>
      <c r="I109" s="370"/>
      <c r="J109" s="370"/>
      <c r="K109" s="370"/>
      <c r="L109" s="370"/>
      <c r="M109" s="370"/>
      <c r="N109" s="51"/>
      <c r="O109" s="51"/>
      <c r="P109" s="90"/>
      <c r="Q109" s="90"/>
      <c r="R109" s="90"/>
    </row>
    <row r="110" spans="1:18" ht="23.4" customHeight="1">
      <c r="E110" s="39"/>
      <c r="G110" s="108"/>
      <c r="H110" s="23"/>
      <c r="I110" s="28"/>
      <c r="J110" s="23"/>
      <c r="K110" s="108"/>
      <c r="L110" s="23"/>
      <c r="M110" s="28"/>
      <c r="N110" s="51"/>
      <c r="O110" s="51"/>
      <c r="P110" s="90"/>
      <c r="Q110" s="90"/>
      <c r="R110" s="90"/>
    </row>
    <row r="111" spans="1:18" ht="23.4" customHeight="1">
      <c r="A111" s="26" t="s">
        <v>1241</v>
      </c>
      <c r="E111" s="39"/>
      <c r="G111" s="108"/>
      <c r="H111" s="23"/>
      <c r="I111" s="28"/>
      <c r="J111" s="23"/>
      <c r="K111" s="108"/>
      <c r="L111" s="23"/>
      <c r="M111" s="28"/>
      <c r="N111" s="51"/>
      <c r="O111" s="51"/>
      <c r="P111" s="90"/>
      <c r="Q111" s="90"/>
      <c r="R111" s="90"/>
    </row>
    <row r="112" spans="1:18" ht="23.4" customHeight="1">
      <c r="A112" s="26" t="s">
        <v>1562</v>
      </c>
      <c r="E112" s="39"/>
      <c r="G112" s="108"/>
      <c r="H112" s="25"/>
      <c r="I112" s="28"/>
      <c r="J112" s="25"/>
      <c r="K112" s="108"/>
      <c r="L112" s="23"/>
      <c r="M112" s="28"/>
      <c r="N112" s="51"/>
      <c r="O112" s="51"/>
      <c r="P112" s="90"/>
      <c r="Q112" s="90"/>
      <c r="R112" s="90"/>
    </row>
    <row r="113" spans="1:18" ht="23.4" customHeight="1">
      <c r="A113" s="26" t="s">
        <v>1240</v>
      </c>
      <c r="E113" s="39"/>
      <c r="G113" s="108"/>
      <c r="H113" s="25"/>
      <c r="I113" s="28"/>
      <c r="J113" s="25"/>
      <c r="K113" s="108"/>
      <c r="L113" s="23"/>
      <c r="M113" s="28"/>
      <c r="N113" s="51"/>
      <c r="O113" s="51"/>
      <c r="P113" s="90"/>
      <c r="Q113" s="90"/>
      <c r="R113" s="90"/>
    </row>
    <row r="114" spans="1:18" ht="23.4" customHeight="1">
      <c r="A114" s="26" t="s">
        <v>794</v>
      </c>
      <c r="E114" s="39"/>
      <c r="G114" s="108"/>
      <c r="H114" s="23"/>
      <c r="I114" s="108"/>
      <c r="J114" s="28"/>
      <c r="K114" s="108"/>
      <c r="L114" s="28"/>
      <c r="M114" s="108"/>
      <c r="N114" s="51"/>
      <c r="O114" s="51"/>
      <c r="P114" s="90"/>
      <c r="Q114" s="90"/>
      <c r="R114" s="90"/>
    </row>
    <row r="115" spans="1:18" ht="23.4" customHeight="1">
      <c r="A115" s="26" t="s">
        <v>1242</v>
      </c>
      <c r="N115" s="51"/>
      <c r="O115" s="51"/>
      <c r="P115" s="90"/>
      <c r="Q115" s="90"/>
      <c r="R115" s="90"/>
    </row>
    <row r="116" spans="1:18" ht="23.4" customHeight="1">
      <c r="A116" s="26" t="s">
        <v>1239</v>
      </c>
      <c r="N116" s="51"/>
      <c r="O116" s="51"/>
      <c r="P116" s="90"/>
      <c r="Q116" s="90"/>
      <c r="R116" s="90"/>
    </row>
    <row r="117" spans="1:18" ht="23.4" customHeight="1">
      <c r="A117" s="26" t="s">
        <v>1238</v>
      </c>
      <c r="N117" s="51"/>
      <c r="O117" s="51"/>
      <c r="P117" s="90"/>
      <c r="Q117" s="90"/>
      <c r="R117" s="90"/>
    </row>
    <row r="118" spans="1:18" ht="23.4" customHeight="1">
      <c r="N118" s="51"/>
      <c r="O118" s="51"/>
      <c r="P118" s="90"/>
      <c r="Q118" s="90"/>
      <c r="R118" s="90"/>
    </row>
    <row r="119" spans="1:18" ht="23.4" customHeight="1">
      <c r="A119" s="108" t="s">
        <v>508</v>
      </c>
      <c r="B119" s="30"/>
      <c r="C119" s="30"/>
      <c r="D119" s="30"/>
      <c r="E119" s="30"/>
      <c r="F119" s="30"/>
      <c r="G119" s="30"/>
      <c r="H119" s="30"/>
      <c r="N119" s="51"/>
      <c r="O119" s="51"/>
      <c r="P119" s="90"/>
      <c r="Q119" s="90"/>
      <c r="R119" s="90"/>
    </row>
    <row r="120" spans="1:18" ht="23.4" customHeight="1">
      <c r="A120" s="30" t="s">
        <v>1243</v>
      </c>
      <c r="B120" s="30"/>
      <c r="C120" s="30"/>
      <c r="D120" s="30"/>
      <c r="E120" s="30"/>
      <c r="F120" s="30"/>
      <c r="G120" s="30"/>
      <c r="H120" s="30"/>
      <c r="N120" s="51"/>
      <c r="O120" s="51"/>
      <c r="P120" s="90"/>
      <c r="Q120" s="90"/>
      <c r="R120" s="90"/>
    </row>
    <row r="121" spans="1:18" ht="23.4" customHeight="1">
      <c r="A121" s="30"/>
      <c r="B121" s="30"/>
      <c r="C121" s="30"/>
      <c r="D121" s="30"/>
      <c r="E121" s="30"/>
      <c r="F121" s="30"/>
      <c r="G121" s="30"/>
      <c r="H121" s="30"/>
      <c r="K121" s="373" t="s">
        <v>38</v>
      </c>
      <c r="L121" s="373"/>
      <c r="M121" s="373"/>
      <c r="N121" s="51"/>
      <c r="O121" s="51"/>
      <c r="P121" s="90"/>
      <c r="Q121" s="90"/>
      <c r="R121" s="90"/>
    </row>
    <row r="122" spans="1:18" ht="23.4" customHeight="1">
      <c r="A122" s="30"/>
      <c r="B122" s="51"/>
      <c r="C122" s="30"/>
      <c r="D122" s="30"/>
      <c r="E122" s="30"/>
      <c r="F122" s="30"/>
      <c r="G122" s="30"/>
      <c r="H122" s="30"/>
      <c r="K122" s="109" t="s">
        <v>333</v>
      </c>
      <c r="L122" s="109"/>
      <c r="M122" s="109" t="s">
        <v>335</v>
      </c>
      <c r="N122" s="51"/>
      <c r="O122" s="51"/>
      <c r="P122" s="90"/>
      <c r="Q122" s="90"/>
      <c r="R122" s="90"/>
    </row>
    <row r="123" spans="1:18" ht="23.4" customHeight="1">
      <c r="A123" s="30"/>
      <c r="B123" s="30"/>
      <c r="C123" s="30"/>
      <c r="D123" s="30"/>
      <c r="E123" s="30"/>
      <c r="F123" s="30"/>
      <c r="G123" s="30"/>
      <c r="H123" s="30"/>
      <c r="K123" s="111" t="s">
        <v>334</v>
      </c>
      <c r="L123" s="109"/>
      <c r="M123" s="111" t="s">
        <v>160</v>
      </c>
      <c r="N123" s="51" t="s">
        <v>2</v>
      </c>
      <c r="O123" s="51"/>
      <c r="P123" s="90"/>
      <c r="Q123" s="90"/>
      <c r="R123" s="90"/>
    </row>
    <row r="124" spans="1:18" ht="23.4" customHeight="1">
      <c r="A124" s="30" t="s">
        <v>336</v>
      </c>
      <c r="B124" s="30"/>
      <c r="C124" s="30"/>
      <c r="D124" s="30"/>
      <c r="E124" s="30"/>
      <c r="F124" s="30"/>
      <c r="G124" s="30"/>
      <c r="H124" s="30"/>
      <c r="N124" s="51" t="s">
        <v>338</v>
      </c>
      <c r="O124" s="51"/>
      <c r="P124" s="90"/>
      <c r="Q124" s="90"/>
      <c r="R124" s="90"/>
    </row>
    <row r="125" spans="1:18" ht="23.4" customHeight="1">
      <c r="A125" s="30" t="s">
        <v>416</v>
      </c>
      <c r="B125" s="30"/>
      <c r="C125" s="30"/>
      <c r="D125" s="30"/>
      <c r="E125" s="30"/>
      <c r="F125" s="30"/>
      <c r="G125" s="30"/>
      <c r="H125" s="30"/>
      <c r="K125" s="62">
        <v>76134295.609999999</v>
      </c>
      <c r="L125" s="30"/>
      <c r="M125" s="62">
        <v>83258641.209999993</v>
      </c>
      <c r="N125" s="51" t="s">
        <v>338</v>
      </c>
      <c r="O125" s="51"/>
      <c r="P125" s="90"/>
      <c r="Q125" s="90"/>
      <c r="R125" s="90"/>
    </row>
    <row r="126" spans="1:18" ht="23.4" customHeight="1">
      <c r="A126" s="30"/>
      <c r="B126" s="30"/>
      <c r="C126" s="30"/>
      <c r="D126" s="30"/>
      <c r="E126" s="30"/>
      <c r="F126" s="30"/>
      <c r="G126" s="30"/>
      <c r="H126" s="30"/>
      <c r="K126" s="62"/>
      <c r="L126" s="30"/>
      <c r="M126" s="62"/>
      <c r="N126" s="51"/>
      <c r="O126" s="51"/>
      <c r="P126" s="90"/>
      <c r="Q126" s="90"/>
      <c r="R126" s="90"/>
    </row>
    <row r="127" spans="1:18" ht="23.4" customHeight="1">
      <c r="A127" s="30" t="s">
        <v>509</v>
      </c>
      <c r="B127" s="30"/>
      <c r="C127" s="30"/>
      <c r="D127" s="30"/>
      <c r="E127" s="30"/>
      <c r="F127" s="30"/>
      <c r="G127" s="30"/>
      <c r="H127" s="30"/>
      <c r="N127" s="51"/>
      <c r="O127" s="51"/>
      <c r="P127" s="90"/>
      <c r="Q127" s="90"/>
      <c r="R127" s="90"/>
    </row>
    <row r="128" spans="1:18" ht="23.4" customHeight="1">
      <c r="A128" s="30" t="s">
        <v>1245</v>
      </c>
      <c r="B128" s="30"/>
      <c r="C128" s="30"/>
      <c r="D128" s="30"/>
      <c r="E128" s="30"/>
      <c r="F128" s="30"/>
      <c r="G128" s="30"/>
      <c r="H128" s="30"/>
      <c r="N128" s="51"/>
      <c r="O128" s="51"/>
      <c r="P128" s="90"/>
      <c r="Q128" s="90"/>
      <c r="R128" s="90"/>
    </row>
    <row r="129" spans="1:18" ht="23.4" customHeight="1">
      <c r="A129" s="30" t="s">
        <v>1560</v>
      </c>
      <c r="B129" s="30"/>
      <c r="C129" s="30"/>
      <c r="D129" s="30"/>
      <c r="E129" s="30"/>
      <c r="F129" s="30"/>
      <c r="G129" s="30"/>
      <c r="H129" s="30"/>
      <c r="N129" s="51"/>
      <c r="O129" s="51"/>
      <c r="P129" s="90"/>
      <c r="Q129" s="90"/>
      <c r="R129" s="90"/>
    </row>
    <row r="130" spans="1:18" ht="23.4" customHeight="1">
      <c r="A130" s="30" t="s">
        <v>1561</v>
      </c>
      <c r="B130" s="30"/>
      <c r="C130" s="30"/>
      <c r="D130" s="30"/>
      <c r="E130" s="30"/>
      <c r="F130" s="30"/>
      <c r="G130" s="30"/>
      <c r="H130" s="30"/>
      <c r="N130" s="51"/>
      <c r="O130" s="51"/>
      <c r="P130" s="90"/>
      <c r="Q130" s="90"/>
      <c r="R130" s="90"/>
    </row>
    <row r="131" spans="1:18" ht="23.4" customHeight="1">
      <c r="A131" s="30" t="s">
        <v>1244</v>
      </c>
      <c r="B131" s="30"/>
      <c r="C131" s="30"/>
      <c r="D131" s="30"/>
      <c r="E131" s="30"/>
      <c r="F131" s="30"/>
      <c r="G131" s="30"/>
      <c r="H131" s="30"/>
      <c r="N131" s="51"/>
      <c r="O131" s="51"/>
      <c r="P131" s="90"/>
      <c r="Q131" s="90"/>
      <c r="R131" s="90"/>
    </row>
    <row r="132" spans="1:18" ht="23.4" customHeight="1">
      <c r="A132" s="30" t="s">
        <v>1032</v>
      </c>
      <c r="B132" s="30"/>
      <c r="C132" s="30"/>
      <c r="D132" s="30"/>
      <c r="E132" s="30"/>
      <c r="F132" s="30"/>
      <c r="G132" s="30"/>
      <c r="H132" s="30"/>
      <c r="N132" s="51"/>
      <c r="O132" s="51"/>
      <c r="P132" s="90"/>
      <c r="Q132" s="90"/>
      <c r="R132" s="90"/>
    </row>
    <row r="133" spans="1:18" ht="23.4" customHeight="1">
      <c r="A133" s="30"/>
      <c r="B133" s="30"/>
      <c r="C133" s="30"/>
      <c r="D133" s="30"/>
      <c r="E133" s="30"/>
      <c r="F133" s="30"/>
      <c r="G133" s="30"/>
      <c r="H133" s="30"/>
      <c r="N133" s="51"/>
      <c r="O133" s="51"/>
      <c r="P133" s="90"/>
      <c r="Q133" s="90"/>
      <c r="R133" s="90"/>
    </row>
    <row r="134" spans="1:18" ht="23.4" customHeight="1">
      <c r="A134" s="12" t="s">
        <v>510</v>
      </c>
      <c r="N134" s="51"/>
      <c r="O134" s="51"/>
      <c r="P134" s="90"/>
      <c r="Q134" s="90"/>
      <c r="R134" s="90"/>
    </row>
    <row r="135" spans="1:18" ht="23.4" customHeight="1">
      <c r="G135" s="373" t="s">
        <v>38</v>
      </c>
      <c r="H135" s="373"/>
      <c r="I135" s="373"/>
      <c r="J135" s="373"/>
      <c r="K135" s="373"/>
      <c r="L135" s="373"/>
      <c r="M135" s="373"/>
      <c r="N135" s="51"/>
      <c r="O135" s="51"/>
      <c r="P135" s="90"/>
      <c r="Q135" s="90"/>
      <c r="R135" s="90"/>
    </row>
    <row r="136" spans="1:18" ht="23.4" customHeight="1">
      <c r="G136" s="378" t="s">
        <v>74</v>
      </c>
      <c r="H136" s="378"/>
      <c r="I136" s="378"/>
      <c r="J136" s="109"/>
      <c r="K136" s="378" t="s">
        <v>86</v>
      </c>
      <c r="L136" s="378"/>
      <c r="M136" s="378"/>
      <c r="N136" s="51"/>
      <c r="O136" s="51"/>
      <c r="P136" s="90"/>
      <c r="Q136" s="90"/>
      <c r="R136" s="90"/>
    </row>
    <row r="137" spans="1:18" ht="23.4" customHeight="1">
      <c r="E137" s="39"/>
      <c r="G137" s="110" t="str">
        <f>+G97</f>
        <v>June 30, 2022</v>
      </c>
      <c r="H137" s="38"/>
      <c r="I137" s="110" t="str">
        <f>+I97</f>
        <v>December 31, 2021</v>
      </c>
      <c r="J137" s="109"/>
      <c r="K137" s="110" t="str">
        <f>+K97</f>
        <v>June 30, 2022</v>
      </c>
      <c r="L137" s="38"/>
      <c r="M137" s="110" t="str">
        <f>+I137</f>
        <v>December 31, 2021</v>
      </c>
      <c r="N137" s="51"/>
      <c r="O137" s="51"/>
      <c r="P137" s="90"/>
      <c r="Q137" s="90"/>
      <c r="R137" s="90"/>
    </row>
    <row r="138" spans="1:18" ht="23.4" customHeight="1">
      <c r="A138" s="108" t="s">
        <v>94</v>
      </c>
      <c r="E138" s="39"/>
      <c r="G138" s="62">
        <v>199150398.33000001</v>
      </c>
      <c r="H138" s="42"/>
      <c r="I138" s="62">
        <v>251867513.91999999</v>
      </c>
      <c r="J138" s="43"/>
      <c r="K138" s="62">
        <v>215562805.68000001</v>
      </c>
      <c r="L138" s="43"/>
      <c r="M138" s="62">
        <v>292579586.25999999</v>
      </c>
      <c r="N138" s="51"/>
      <c r="O138" s="51"/>
      <c r="P138" s="90"/>
      <c r="Q138" s="90"/>
      <c r="R138" s="90"/>
    </row>
    <row r="139" spans="1:18" ht="23.4" customHeight="1">
      <c r="A139" s="51" t="s">
        <v>475</v>
      </c>
      <c r="E139" s="39"/>
      <c r="G139" s="161">
        <v>-9645912.3399999999</v>
      </c>
      <c r="H139" s="30"/>
      <c r="I139" s="161">
        <v>-823155.81</v>
      </c>
      <c r="J139" s="30"/>
      <c r="K139" s="320">
        <v>-9645912.3399999999</v>
      </c>
      <c r="L139" s="30"/>
      <c r="M139" s="160">
        <v>-823155.81</v>
      </c>
      <c r="N139" s="51"/>
      <c r="O139" s="51"/>
      <c r="P139" s="90"/>
      <c r="Q139" s="90"/>
      <c r="R139" s="90"/>
    </row>
    <row r="140" spans="1:18" ht="23.4" customHeight="1">
      <c r="A140" s="108" t="s">
        <v>95</v>
      </c>
      <c r="E140" s="39"/>
      <c r="G140" s="24">
        <f>SUM(G138:G139)</f>
        <v>189504485.99000001</v>
      </c>
      <c r="H140" s="108"/>
      <c r="I140" s="49">
        <f>SUM(I138:I139)</f>
        <v>251044358.10999998</v>
      </c>
      <c r="J140" s="40"/>
      <c r="K140" s="24">
        <f>SUM(K138:K139)</f>
        <v>205916893.34</v>
      </c>
      <c r="L140" s="49"/>
      <c r="M140" s="49">
        <f>SUM(M138:M139)</f>
        <v>291756430.44999999</v>
      </c>
      <c r="N140" s="51"/>
      <c r="O140" s="51"/>
      <c r="P140" s="90"/>
      <c r="Q140" s="90"/>
      <c r="R140" s="90"/>
    </row>
    <row r="141" spans="1:18" ht="23.4" customHeight="1">
      <c r="A141" s="108" t="s">
        <v>236</v>
      </c>
      <c r="E141" s="39"/>
      <c r="G141" s="161">
        <v>-35519984.049999997</v>
      </c>
      <c r="H141" s="42"/>
      <c r="I141" s="161">
        <v>-69001448.870000005</v>
      </c>
      <c r="J141" s="43"/>
      <c r="K141" s="320">
        <v>-103725147.86</v>
      </c>
      <c r="L141" s="43"/>
      <c r="M141" s="161">
        <v>-201516183.59</v>
      </c>
      <c r="N141" s="51"/>
      <c r="O141" s="51"/>
      <c r="P141" s="90"/>
      <c r="Q141" s="90"/>
      <c r="R141" s="90"/>
    </row>
    <row r="142" spans="1:18" ht="23.4" customHeight="1" thickBot="1">
      <c r="A142" s="108" t="s">
        <v>94</v>
      </c>
      <c r="E142" s="39"/>
      <c r="G142" s="35">
        <f>SUM(G140:G141)</f>
        <v>153984501.94</v>
      </c>
      <c r="H142" s="42"/>
      <c r="I142" s="44">
        <f>SUM(I140:I141)</f>
        <v>182042909.23999998</v>
      </c>
      <c r="J142" s="40"/>
      <c r="K142" s="35">
        <f>SUM(K140:K141)</f>
        <v>102191745.48</v>
      </c>
      <c r="L142" s="43"/>
      <c r="M142" s="44">
        <f>SUM(M140:M141)</f>
        <v>90240246.859999985</v>
      </c>
      <c r="N142" s="51"/>
      <c r="O142" s="51"/>
      <c r="P142" s="90"/>
      <c r="Q142" s="90"/>
      <c r="R142" s="90"/>
    </row>
    <row r="143" spans="1:18" ht="23.4" customHeight="1" thickTop="1">
      <c r="A143" s="30"/>
      <c r="B143" s="30"/>
      <c r="C143" s="30"/>
      <c r="D143" s="30"/>
      <c r="E143" s="30"/>
      <c r="F143" s="30"/>
      <c r="G143" s="30"/>
      <c r="H143" s="30"/>
      <c r="K143" s="24"/>
      <c r="L143" s="30"/>
      <c r="M143" s="24"/>
      <c r="N143" s="51"/>
      <c r="O143" s="51"/>
      <c r="P143" s="90"/>
      <c r="Q143" s="90"/>
      <c r="R143" s="90"/>
    </row>
    <row r="144" spans="1:18" ht="23.4" customHeight="1">
      <c r="A144" s="30"/>
      <c r="B144" s="30"/>
      <c r="C144" s="30"/>
      <c r="D144" s="30"/>
      <c r="E144" s="30"/>
      <c r="F144" s="30"/>
      <c r="G144" s="30"/>
      <c r="H144" s="30"/>
      <c r="K144" s="108"/>
      <c r="L144" s="30"/>
      <c r="M144" s="108"/>
      <c r="N144" s="51"/>
      <c r="O144" s="51"/>
      <c r="P144" s="90"/>
      <c r="Q144" s="90"/>
      <c r="R144" s="90"/>
    </row>
    <row r="145" spans="1:18" ht="23.4" customHeight="1">
      <c r="A145" s="370" t="str">
        <f>+A107</f>
        <v>(Sign) ……………………………………...........……………………………...……………. Authorized Director</v>
      </c>
      <c r="B145" s="370"/>
      <c r="C145" s="370"/>
      <c r="D145" s="370"/>
      <c r="E145" s="370"/>
      <c r="F145" s="370"/>
      <c r="G145" s="370"/>
      <c r="H145" s="370"/>
      <c r="I145" s="370"/>
      <c r="J145" s="370"/>
      <c r="K145" s="370"/>
      <c r="L145" s="370"/>
      <c r="M145" s="370"/>
      <c r="N145" s="51"/>
      <c r="O145" s="51"/>
      <c r="P145" s="90"/>
      <c r="Q145" s="90"/>
      <c r="R145" s="90"/>
    </row>
    <row r="146" spans="1:18" ht="23.4" customHeight="1">
      <c r="C146" s="26" t="str">
        <f>+C108</f>
        <v xml:space="preserve">                (                                                                                                                                )           </v>
      </c>
      <c r="N146" s="51"/>
      <c r="O146" s="51"/>
      <c r="P146" s="90"/>
      <c r="Q146" s="90"/>
      <c r="R146" s="90"/>
    </row>
    <row r="147" spans="1:18" ht="24" customHeight="1">
      <c r="A147" s="374" t="s">
        <v>1269</v>
      </c>
      <c r="B147" s="370"/>
      <c r="C147" s="370"/>
      <c r="D147" s="370"/>
      <c r="E147" s="370"/>
      <c r="F147" s="370"/>
      <c r="G147" s="370"/>
      <c r="H147" s="370"/>
      <c r="I147" s="370"/>
      <c r="J147" s="370"/>
      <c r="K147" s="370"/>
      <c r="L147" s="370"/>
      <c r="M147" s="370"/>
      <c r="N147" s="51"/>
      <c r="O147" s="51"/>
      <c r="P147" s="90"/>
      <c r="Q147" s="90"/>
      <c r="R147" s="90"/>
    </row>
    <row r="148" spans="1:18" ht="24" customHeight="1">
      <c r="E148" s="39"/>
      <c r="G148" s="108"/>
      <c r="H148" s="42"/>
      <c r="I148" s="40"/>
      <c r="J148" s="40"/>
      <c r="K148" s="108"/>
      <c r="L148" s="43"/>
      <c r="M148" s="40"/>
      <c r="N148" s="51"/>
      <c r="O148" s="51"/>
      <c r="P148" s="90"/>
      <c r="Q148" s="90"/>
      <c r="R148" s="90"/>
    </row>
    <row r="149" spans="1:18" ht="24" customHeight="1">
      <c r="A149" s="12" t="s">
        <v>511</v>
      </c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51"/>
      <c r="O149" s="51"/>
      <c r="P149" s="90"/>
      <c r="Q149" s="90"/>
      <c r="R149" s="90"/>
    </row>
    <row r="150" spans="1:18" ht="24" customHeight="1">
      <c r="G150" s="373" t="s">
        <v>38</v>
      </c>
      <c r="H150" s="373"/>
      <c r="I150" s="373"/>
      <c r="J150" s="373"/>
      <c r="K150" s="373"/>
      <c r="L150" s="373"/>
      <c r="M150" s="373"/>
      <c r="N150" s="51"/>
      <c r="O150" s="51"/>
      <c r="P150" s="90"/>
      <c r="Q150" s="90"/>
      <c r="R150" s="90"/>
    </row>
    <row r="151" spans="1:18" ht="24" customHeight="1">
      <c r="G151" s="378" t="s">
        <v>74</v>
      </c>
      <c r="H151" s="378"/>
      <c r="I151" s="378"/>
      <c r="J151" s="109"/>
      <c r="K151" s="378" t="s">
        <v>86</v>
      </c>
      <c r="L151" s="378"/>
      <c r="M151" s="378"/>
      <c r="N151" s="51"/>
      <c r="O151" s="51"/>
      <c r="P151" s="90"/>
      <c r="Q151" s="90"/>
      <c r="R151" s="90"/>
    </row>
    <row r="152" spans="1:18" ht="24" customHeight="1">
      <c r="E152" s="39"/>
      <c r="G152" s="110" t="str">
        <f>+G137</f>
        <v>June 30, 2022</v>
      </c>
      <c r="H152" s="38"/>
      <c r="I152" s="110" t="str">
        <f>+I137</f>
        <v>December 31, 2021</v>
      </c>
      <c r="J152" s="109"/>
      <c r="K152" s="110" t="str">
        <f>+K137</f>
        <v>June 30, 2022</v>
      </c>
      <c r="L152" s="38"/>
      <c r="M152" s="110" t="str">
        <f>+M137</f>
        <v>December 31, 2021</v>
      </c>
      <c r="N152" s="51"/>
      <c r="O152" s="51"/>
      <c r="P152" s="90"/>
      <c r="Q152" s="90"/>
      <c r="R152" s="90"/>
    </row>
    <row r="153" spans="1:18" ht="24" customHeight="1">
      <c r="A153" s="108" t="s">
        <v>279</v>
      </c>
      <c r="B153" s="30"/>
      <c r="C153" s="30"/>
      <c r="D153" s="30"/>
      <c r="E153" s="30"/>
      <c r="F153" s="30"/>
      <c r="G153" s="24"/>
      <c r="H153" s="30"/>
      <c r="I153" s="30"/>
      <c r="J153" s="30"/>
      <c r="K153" s="30"/>
      <c r="L153" s="30"/>
      <c r="M153" s="30"/>
      <c r="N153" s="51"/>
      <c r="O153" s="51"/>
      <c r="P153" s="90"/>
      <c r="Q153" s="90"/>
      <c r="R153" s="90"/>
    </row>
    <row r="154" spans="1:18" ht="24" customHeight="1">
      <c r="A154" s="108" t="s">
        <v>278</v>
      </c>
      <c r="B154" s="30"/>
      <c r="C154" s="30"/>
      <c r="D154" s="30"/>
      <c r="E154" s="30"/>
      <c r="F154" s="30"/>
      <c r="G154" s="62">
        <v>104437484.26000001</v>
      </c>
      <c r="H154" s="204"/>
      <c r="I154" s="62">
        <v>65540093.920000002</v>
      </c>
      <c r="J154" s="204"/>
      <c r="K154" s="62">
        <v>80783110.659999996</v>
      </c>
      <c r="L154" s="204"/>
      <c r="M154" s="62">
        <v>39464046.840000004</v>
      </c>
      <c r="N154" s="51"/>
      <c r="O154" s="51"/>
      <c r="P154" s="90"/>
      <c r="Q154" s="90"/>
      <c r="R154" s="90"/>
    </row>
    <row r="155" spans="1:18" ht="24" customHeight="1">
      <c r="A155" s="108" t="s">
        <v>524</v>
      </c>
      <c r="B155" s="30"/>
      <c r="C155" s="30"/>
      <c r="D155" s="30"/>
      <c r="E155" s="30"/>
      <c r="F155" s="30"/>
      <c r="G155" s="184">
        <v>-21880141.289999999</v>
      </c>
      <c r="H155" s="184"/>
      <c r="I155" s="184">
        <v>-21880141.289999999</v>
      </c>
      <c r="J155" s="184"/>
      <c r="K155" s="184">
        <v>-21880141.289999999</v>
      </c>
      <c r="L155" s="184"/>
      <c r="M155" s="184">
        <v>-21880141.289999999</v>
      </c>
      <c r="N155" s="51"/>
      <c r="O155" s="51"/>
      <c r="P155" s="90"/>
      <c r="Q155" s="90"/>
      <c r="R155" s="90"/>
    </row>
    <row r="156" spans="1:18" ht="24" customHeight="1" thickBot="1">
      <c r="A156" s="108" t="s">
        <v>155</v>
      </c>
      <c r="B156" s="30"/>
      <c r="C156" s="30"/>
      <c r="D156" s="30"/>
      <c r="E156" s="30"/>
      <c r="F156" s="30"/>
      <c r="G156" s="35">
        <f>SUM(G154:G155)</f>
        <v>82557342.969999999</v>
      </c>
      <c r="H156" s="30"/>
      <c r="I156" s="35">
        <f>SUM(I154:I155)</f>
        <v>43659952.630000003</v>
      </c>
      <c r="J156" s="30"/>
      <c r="K156" s="35">
        <f>SUM(K154:K155)</f>
        <v>58902969.369999997</v>
      </c>
      <c r="L156" s="30"/>
      <c r="M156" s="35">
        <f>SUM(M154:M155)</f>
        <v>17583905.550000004</v>
      </c>
      <c r="N156" s="51"/>
      <c r="O156" s="51"/>
      <c r="P156" s="90"/>
      <c r="Q156" s="90"/>
      <c r="R156" s="90"/>
    </row>
    <row r="157" spans="1:18" ht="24" customHeight="1" thickTop="1">
      <c r="A157" s="108"/>
      <c r="B157" s="30"/>
      <c r="C157" s="30"/>
      <c r="D157" s="30"/>
      <c r="E157" s="30"/>
      <c r="F157" s="30"/>
      <c r="G157" s="29"/>
      <c r="H157" s="30"/>
      <c r="I157" s="29"/>
      <c r="J157" s="30"/>
      <c r="K157" s="29"/>
      <c r="L157" s="30"/>
      <c r="M157" s="29"/>
      <c r="N157" s="51"/>
      <c r="O157" s="51"/>
      <c r="P157" s="90"/>
      <c r="Q157" s="90"/>
      <c r="R157" s="90"/>
    </row>
    <row r="158" spans="1:18" ht="24" customHeight="1">
      <c r="A158" s="12" t="s">
        <v>512</v>
      </c>
      <c r="B158" s="30"/>
      <c r="C158" s="30"/>
      <c r="D158" s="30"/>
      <c r="E158" s="30"/>
      <c r="F158" s="30"/>
      <c r="G158" s="108"/>
      <c r="H158" s="30"/>
      <c r="I158" s="108"/>
      <c r="J158" s="30"/>
      <c r="K158" s="108"/>
      <c r="L158" s="30"/>
      <c r="M158" s="108"/>
      <c r="N158" s="51"/>
      <c r="O158" s="51"/>
      <c r="P158" s="90"/>
      <c r="Q158" s="90"/>
      <c r="R158" s="90"/>
    </row>
    <row r="159" spans="1:18" ht="24" customHeight="1">
      <c r="A159" s="108"/>
      <c r="B159" s="30"/>
      <c r="C159" s="30"/>
      <c r="D159" s="30"/>
      <c r="E159" s="30"/>
      <c r="F159" s="30"/>
      <c r="G159" s="373" t="s">
        <v>38</v>
      </c>
      <c r="H159" s="373"/>
      <c r="I159" s="373"/>
      <c r="J159" s="373"/>
      <c r="K159" s="373"/>
      <c r="L159" s="373"/>
      <c r="M159" s="373"/>
      <c r="N159" s="51"/>
      <c r="O159" s="51"/>
      <c r="P159" s="90"/>
      <c r="Q159" s="90"/>
      <c r="R159" s="90"/>
    </row>
    <row r="160" spans="1:18" ht="24" customHeight="1">
      <c r="A160" s="108"/>
      <c r="B160" s="30"/>
      <c r="C160" s="30"/>
      <c r="D160" s="30"/>
      <c r="E160" s="30"/>
      <c r="F160" s="30"/>
      <c r="G160" s="378" t="s">
        <v>74</v>
      </c>
      <c r="H160" s="378"/>
      <c r="I160" s="378"/>
      <c r="J160" s="109"/>
      <c r="K160" s="378" t="s">
        <v>86</v>
      </c>
      <c r="L160" s="378"/>
      <c r="M160" s="378"/>
      <c r="N160" s="51"/>
      <c r="O160" s="51"/>
      <c r="P160" s="90"/>
      <c r="Q160" s="90"/>
      <c r="R160" s="90"/>
    </row>
    <row r="161" spans="1:18" ht="24" customHeight="1">
      <c r="B161" s="30"/>
      <c r="C161" s="30"/>
      <c r="D161" s="30"/>
      <c r="E161" s="30"/>
      <c r="F161" s="30"/>
      <c r="G161" s="110" t="str">
        <f>+G152</f>
        <v>June 30, 2022</v>
      </c>
      <c r="H161" s="38"/>
      <c r="I161" s="110" t="str">
        <f>+I152</f>
        <v>December 31, 2021</v>
      </c>
      <c r="J161" s="109"/>
      <c r="K161" s="110" t="str">
        <f>+G161</f>
        <v>June 30, 2022</v>
      </c>
      <c r="L161" s="38"/>
      <c r="M161" s="110" t="str">
        <f>+I161</f>
        <v>December 31, 2021</v>
      </c>
      <c r="N161" s="51"/>
      <c r="O161" s="51"/>
      <c r="P161" s="90"/>
      <c r="Q161" s="90"/>
      <c r="R161" s="90"/>
    </row>
    <row r="162" spans="1:18" ht="24" customHeight="1">
      <c r="A162" s="108" t="s">
        <v>71</v>
      </c>
      <c r="E162" s="39"/>
      <c r="F162" s="30"/>
      <c r="G162" s="62">
        <v>110913280.77</v>
      </c>
      <c r="H162" s="24">
        <v>0</v>
      </c>
      <c r="I162" s="62">
        <v>77451540.950000003</v>
      </c>
      <c r="J162" s="24">
        <v>0</v>
      </c>
      <c r="K162" s="62">
        <v>111051157.77</v>
      </c>
      <c r="L162" s="24">
        <v>0</v>
      </c>
      <c r="M162" s="62">
        <v>77112965.25</v>
      </c>
      <c r="N162" s="51"/>
      <c r="O162" s="51"/>
      <c r="P162" s="90"/>
      <c r="Q162" s="90"/>
      <c r="R162" s="90"/>
    </row>
    <row r="163" spans="1:18" ht="24" customHeight="1">
      <c r="A163" s="108" t="s">
        <v>412</v>
      </c>
      <c r="E163" s="39"/>
      <c r="F163" s="30"/>
      <c r="G163" s="62">
        <v>44256363.32</v>
      </c>
      <c r="H163" s="24"/>
      <c r="I163" s="132">
        <v>60624389.460000001</v>
      </c>
      <c r="J163" s="24"/>
      <c r="K163" s="62">
        <v>0</v>
      </c>
      <c r="L163" s="24"/>
      <c r="M163" s="62">
        <v>0</v>
      </c>
      <c r="N163" s="51"/>
      <c r="O163" s="51"/>
      <c r="P163" s="90"/>
      <c r="Q163" s="90"/>
      <c r="R163" s="90"/>
    </row>
    <row r="164" spans="1:18" ht="24" customHeight="1">
      <c r="A164" s="108" t="s">
        <v>329</v>
      </c>
      <c r="E164" s="39"/>
      <c r="F164" s="30"/>
      <c r="G164" s="132">
        <v>15259624.66</v>
      </c>
      <c r="H164" s="29"/>
      <c r="I164" s="132">
        <v>15956095.140000001</v>
      </c>
      <c r="J164" s="29"/>
      <c r="K164" s="132">
        <v>0</v>
      </c>
      <c r="L164" s="29"/>
      <c r="M164" s="132">
        <v>0</v>
      </c>
      <c r="N164" s="51"/>
      <c r="O164" s="51"/>
      <c r="P164" s="90"/>
      <c r="Q164" s="90"/>
      <c r="R164" s="90"/>
    </row>
    <row r="165" spans="1:18" ht="24" customHeight="1">
      <c r="A165" s="324" t="s">
        <v>1599</v>
      </c>
      <c r="E165" s="39"/>
      <c r="F165" s="30"/>
      <c r="G165" s="136">
        <v>1927519.24</v>
      </c>
      <c r="H165" s="24"/>
      <c r="I165" s="136">
        <v>0</v>
      </c>
      <c r="J165" s="24"/>
      <c r="K165" s="136">
        <v>0</v>
      </c>
      <c r="L165" s="29"/>
      <c r="M165" s="136">
        <v>0</v>
      </c>
      <c r="N165" s="51"/>
      <c r="O165" s="51"/>
      <c r="P165" s="90"/>
      <c r="Q165" s="90"/>
      <c r="R165" s="90"/>
    </row>
    <row r="166" spans="1:18" ht="24" customHeight="1">
      <c r="A166" s="108" t="s">
        <v>91</v>
      </c>
      <c r="E166" s="39"/>
      <c r="F166" s="30"/>
      <c r="G166" s="24">
        <f>SUM(G162:G165)</f>
        <v>172356787.99000001</v>
      </c>
      <c r="H166" s="24"/>
      <c r="I166" s="37">
        <f>SUM(I162:I165)</f>
        <v>154032025.55000001</v>
      </c>
      <c r="J166" s="24"/>
      <c r="K166" s="24">
        <f>SUM(K162:K165)</f>
        <v>111051157.77</v>
      </c>
      <c r="L166" s="24"/>
      <c r="M166" s="31">
        <f>SUM(M162:M165)</f>
        <v>77112965.25</v>
      </c>
      <c r="N166" s="51"/>
      <c r="O166" s="51"/>
      <c r="P166" s="90"/>
      <c r="Q166" s="90"/>
      <c r="R166" s="90"/>
    </row>
    <row r="167" spans="1:18" ht="24" customHeight="1">
      <c r="A167" s="108" t="s">
        <v>524</v>
      </c>
      <c r="E167" s="39"/>
      <c r="F167" s="30"/>
      <c r="G167" s="61">
        <v>-9731579.7200000007</v>
      </c>
      <c r="H167" s="32"/>
      <c r="I167" s="61">
        <v>-9731579.7200000007</v>
      </c>
      <c r="J167" s="43"/>
      <c r="K167" s="61">
        <v>-9731579.7200000007</v>
      </c>
      <c r="L167" s="32"/>
      <c r="M167" s="61">
        <v>-9731579.7200000007</v>
      </c>
      <c r="N167" s="51"/>
      <c r="O167" s="51"/>
      <c r="P167" s="90"/>
      <c r="Q167" s="90"/>
      <c r="R167" s="90"/>
    </row>
    <row r="168" spans="1:18" ht="24" customHeight="1" thickBot="1">
      <c r="A168" s="108" t="s">
        <v>331</v>
      </c>
      <c r="E168" s="39"/>
      <c r="F168" s="30"/>
      <c r="G168" s="46">
        <f>SUM(G166:G167)</f>
        <v>162625208.27000001</v>
      </c>
      <c r="H168" s="45"/>
      <c r="I168" s="46">
        <f>SUM(I166:I167)</f>
        <v>144300445.83000001</v>
      </c>
      <c r="J168" s="47"/>
      <c r="K168" s="46">
        <f>SUM(K166:K167)</f>
        <v>101319578.05</v>
      </c>
      <c r="L168" s="47"/>
      <c r="M168" s="46">
        <f>SUM(M166:M167)</f>
        <v>67381385.530000001</v>
      </c>
      <c r="N168" s="51"/>
      <c r="O168" s="51"/>
      <c r="P168" s="90"/>
      <c r="Q168" s="90"/>
      <c r="R168" s="90"/>
    </row>
    <row r="169" spans="1:18" ht="24" customHeight="1" thickTop="1">
      <c r="A169" s="108"/>
      <c r="E169" s="39"/>
      <c r="F169" s="30"/>
      <c r="G169" s="47"/>
      <c r="H169" s="45"/>
      <c r="I169" s="47"/>
      <c r="J169" s="47"/>
      <c r="K169" s="47"/>
      <c r="L169" s="47"/>
      <c r="M169" s="47"/>
      <c r="N169" s="51"/>
      <c r="O169" s="51"/>
      <c r="P169" s="90"/>
      <c r="Q169" s="90"/>
      <c r="R169" s="90"/>
    </row>
    <row r="170" spans="1:18" ht="24" customHeight="1">
      <c r="A170" s="12" t="s">
        <v>513</v>
      </c>
      <c r="E170" s="39"/>
      <c r="F170" s="30"/>
      <c r="G170" s="47"/>
      <c r="H170" s="45"/>
      <c r="I170" s="47"/>
      <c r="J170" s="47"/>
      <c r="K170" s="47"/>
      <c r="L170" s="47"/>
      <c r="M170" s="47"/>
      <c r="N170" s="51"/>
      <c r="O170" s="51"/>
      <c r="P170" s="90"/>
      <c r="Q170" s="90"/>
      <c r="R170" s="90"/>
    </row>
    <row r="171" spans="1:18" ht="24" customHeight="1">
      <c r="A171" s="108"/>
      <c r="E171" s="39"/>
      <c r="F171" s="30"/>
      <c r="G171" s="373" t="s">
        <v>38</v>
      </c>
      <c r="H171" s="373"/>
      <c r="I171" s="373"/>
      <c r="J171" s="373"/>
      <c r="K171" s="373"/>
      <c r="L171" s="373"/>
      <c r="M171" s="373"/>
      <c r="N171" s="51"/>
      <c r="O171" s="51"/>
      <c r="P171" s="90"/>
      <c r="Q171" s="90"/>
      <c r="R171" s="90"/>
    </row>
    <row r="172" spans="1:18" ht="24" customHeight="1">
      <c r="A172" s="108"/>
      <c r="E172" s="39"/>
      <c r="F172" s="30"/>
      <c r="G172" s="378" t="s">
        <v>74</v>
      </c>
      <c r="H172" s="378"/>
      <c r="I172" s="378"/>
      <c r="J172" s="109"/>
      <c r="K172" s="378" t="s">
        <v>86</v>
      </c>
      <c r="L172" s="378"/>
      <c r="M172" s="378"/>
      <c r="N172" s="51"/>
      <c r="O172" s="51"/>
      <c r="P172" s="90"/>
      <c r="Q172" s="90"/>
      <c r="R172" s="90"/>
    </row>
    <row r="173" spans="1:18" ht="24" customHeight="1">
      <c r="A173" s="108"/>
      <c r="E173" s="39"/>
      <c r="F173" s="30"/>
      <c r="G173" s="110" t="str">
        <f>+G161</f>
        <v>June 30, 2022</v>
      </c>
      <c r="H173" s="38"/>
      <c r="I173" s="110" t="str">
        <f>+I161</f>
        <v>December 31, 2021</v>
      </c>
      <c r="J173" s="109"/>
      <c r="K173" s="110" t="str">
        <f>+G173</f>
        <v>June 30, 2022</v>
      </c>
      <c r="L173" s="38"/>
      <c r="M173" s="110" t="str">
        <f>+I173</f>
        <v>December 31, 2021</v>
      </c>
      <c r="N173" s="51"/>
      <c r="O173" s="51"/>
      <c r="P173" s="90"/>
      <c r="Q173" s="90"/>
      <c r="R173" s="90"/>
    </row>
    <row r="174" spans="1:18" ht="24" customHeight="1">
      <c r="A174" s="108" t="s">
        <v>96</v>
      </c>
      <c r="B174" s="39"/>
      <c r="C174" s="39"/>
      <c r="D174" s="39"/>
      <c r="N174" s="51"/>
      <c r="O174" s="51"/>
      <c r="P174" s="90"/>
      <c r="Q174" s="90"/>
      <c r="R174" s="90"/>
    </row>
    <row r="175" spans="1:18" ht="24" customHeight="1">
      <c r="A175" s="108" t="s">
        <v>237</v>
      </c>
      <c r="B175" s="39"/>
      <c r="C175" s="39"/>
      <c r="D175" s="39"/>
      <c r="G175" s="225">
        <v>0</v>
      </c>
      <c r="H175" s="225"/>
      <c r="I175" s="225">
        <v>6490426.6399999997</v>
      </c>
      <c r="J175" s="225"/>
      <c r="K175" s="225">
        <v>0</v>
      </c>
      <c r="L175" s="225"/>
      <c r="M175" s="225">
        <v>0</v>
      </c>
      <c r="N175" s="51"/>
      <c r="O175" s="51"/>
      <c r="P175" s="90"/>
      <c r="Q175" s="90"/>
      <c r="R175" s="90"/>
    </row>
    <row r="176" spans="1:18" ht="24" customHeight="1">
      <c r="A176" s="108" t="s">
        <v>97</v>
      </c>
      <c r="G176" s="225">
        <v>349964300</v>
      </c>
      <c r="H176" s="43"/>
      <c r="I176" s="225">
        <v>349964300</v>
      </c>
      <c r="J176" s="43"/>
      <c r="K176" s="225">
        <v>0</v>
      </c>
      <c r="L176" s="48"/>
      <c r="M176" s="225">
        <v>0</v>
      </c>
      <c r="N176" s="51"/>
      <c r="O176" s="51"/>
      <c r="P176" s="90"/>
      <c r="Q176" s="90"/>
      <c r="R176" s="90"/>
    </row>
    <row r="177" spans="1:18" ht="24" customHeight="1">
      <c r="A177" s="108" t="s">
        <v>99</v>
      </c>
      <c r="G177" s="45">
        <v>7560130.7800000003</v>
      </c>
      <c r="H177" s="40"/>
      <c r="I177" s="45">
        <v>7560130.79</v>
      </c>
      <c r="J177" s="40"/>
      <c r="K177" s="45">
        <v>0</v>
      </c>
      <c r="L177" s="97"/>
      <c r="M177" s="47">
        <v>0</v>
      </c>
      <c r="N177" s="51"/>
      <c r="O177" s="51"/>
      <c r="P177" s="90"/>
      <c r="Q177" s="90"/>
      <c r="R177" s="90"/>
    </row>
    <row r="178" spans="1:18" ht="24" customHeight="1">
      <c r="A178" s="108" t="s">
        <v>98</v>
      </c>
      <c r="G178" s="213">
        <v>43971029.299999997</v>
      </c>
      <c r="H178" s="43"/>
      <c r="I178" s="213">
        <v>26195644.109999999</v>
      </c>
      <c r="J178" s="43"/>
      <c r="K178" s="213">
        <v>0</v>
      </c>
      <c r="L178" s="48"/>
      <c r="M178" s="213">
        <v>0</v>
      </c>
      <c r="N178" s="51"/>
      <c r="O178" s="51"/>
      <c r="P178" s="90"/>
      <c r="Q178" s="90"/>
      <c r="R178" s="90"/>
    </row>
    <row r="179" spans="1:18" ht="24" customHeight="1" thickBot="1">
      <c r="A179" s="26" t="s">
        <v>100</v>
      </c>
      <c r="G179" s="35">
        <f>SUM(G175:G178)</f>
        <v>401495460.07999998</v>
      </c>
      <c r="H179" s="43"/>
      <c r="I179" s="35">
        <f>SUM(I175:I178)</f>
        <v>390210501.54000002</v>
      </c>
      <c r="J179" s="40"/>
      <c r="K179" s="35">
        <f>SUM(K175:K178)</f>
        <v>0</v>
      </c>
      <c r="L179" s="48"/>
      <c r="M179" s="35">
        <f>SUM(M175:M178)</f>
        <v>0</v>
      </c>
      <c r="N179" s="51"/>
      <c r="O179" s="51"/>
      <c r="P179" s="90"/>
      <c r="Q179" s="90"/>
      <c r="R179" s="90"/>
    </row>
    <row r="180" spans="1:18" ht="24" customHeight="1" thickTop="1">
      <c r="G180" s="29"/>
      <c r="H180" s="43"/>
      <c r="I180" s="29"/>
      <c r="J180" s="40"/>
      <c r="K180" s="29"/>
      <c r="L180" s="48"/>
      <c r="M180" s="29"/>
      <c r="N180" s="51"/>
      <c r="O180" s="51"/>
      <c r="P180" s="90"/>
      <c r="Q180" s="90"/>
      <c r="R180" s="90"/>
    </row>
    <row r="181" spans="1:18" ht="24" customHeight="1">
      <c r="A181" s="108"/>
      <c r="B181" s="30"/>
      <c r="C181" s="30"/>
      <c r="D181" s="30"/>
      <c r="E181" s="30"/>
      <c r="F181" s="30"/>
      <c r="G181" s="108"/>
      <c r="H181" s="30"/>
      <c r="I181" s="108"/>
      <c r="J181" s="30"/>
      <c r="K181" s="108"/>
      <c r="L181" s="30"/>
      <c r="M181" s="108"/>
      <c r="N181" s="51"/>
      <c r="O181" s="51"/>
      <c r="P181" s="90"/>
      <c r="Q181" s="90"/>
      <c r="R181" s="90"/>
    </row>
    <row r="182" spans="1:18" ht="24" customHeight="1">
      <c r="A182" s="370" t="str">
        <f>+A107</f>
        <v>(Sign) ……………………………………...........……………………………...……………. Authorized Director</v>
      </c>
      <c r="B182" s="370"/>
      <c r="C182" s="370"/>
      <c r="D182" s="370"/>
      <c r="E182" s="370"/>
      <c r="F182" s="370"/>
      <c r="G182" s="370"/>
      <c r="H182" s="370"/>
      <c r="I182" s="370"/>
      <c r="J182" s="370"/>
      <c r="K182" s="370"/>
      <c r="L182" s="370"/>
      <c r="M182" s="370"/>
      <c r="N182" s="51"/>
      <c r="O182" s="51"/>
      <c r="P182" s="90"/>
      <c r="Q182" s="90"/>
      <c r="R182" s="90"/>
    </row>
    <row r="183" spans="1:18" ht="24" customHeight="1">
      <c r="C183" s="26" t="str">
        <f>+C108</f>
        <v xml:space="preserve">                (                                                                                                                                )           </v>
      </c>
      <c r="N183" s="51"/>
      <c r="O183" s="51"/>
      <c r="P183" s="90"/>
      <c r="Q183" s="90"/>
      <c r="R183" s="90"/>
    </row>
    <row r="184" spans="1:18" ht="26.1" customHeight="1">
      <c r="A184" s="374" t="s">
        <v>1270</v>
      </c>
      <c r="B184" s="370"/>
      <c r="C184" s="370"/>
      <c r="D184" s="370"/>
      <c r="E184" s="370"/>
      <c r="F184" s="370"/>
      <c r="G184" s="370"/>
      <c r="H184" s="370"/>
      <c r="I184" s="370"/>
      <c r="J184" s="370"/>
      <c r="K184" s="370"/>
      <c r="L184" s="370"/>
      <c r="M184" s="370"/>
      <c r="N184" s="51"/>
      <c r="O184" s="51"/>
      <c r="P184" s="90"/>
      <c r="Q184" s="90"/>
      <c r="R184" s="90"/>
    </row>
    <row r="185" spans="1:18" ht="26.1" customHeight="1">
      <c r="G185" s="29"/>
      <c r="H185" s="43"/>
      <c r="I185" s="29"/>
      <c r="J185" s="40"/>
      <c r="K185" s="29"/>
      <c r="L185" s="48"/>
      <c r="M185" s="29"/>
      <c r="N185" s="51"/>
      <c r="O185" s="51"/>
      <c r="P185" s="90"/>
      <c r="Q185" s="90"/>
      <c r="R185" s="90"/>
    </row>
    <row r="186" spans="1:18" ht="26.1" customHeight="1">
      <c r="A186" s="12" t="s">
        <v>514</v>
      </c>
      <c r="G186" s="108"/>
      <c r="H186" s="43"/>
      <c r="I186" s="40"/>
      <c r="J186" s="40"/>
      <c r="K186" s="108"/>
      <c r="L186" s="48"/>
      <c r="M186" s="108"/>
      <c r="N186" s="51"/>
      <c r="O186" s="51"/>
      <c r="P186" s="90"/>
      <c r="Q186" s="90"/>
      <c r="R186" s="90"/>
    </row>
    <row r="187" spans="1:18" ht="26.1" customHeight="1">
      <c r="A187" s="108"/>
      <c r="G187" s="373" t="s">
        <v>367</v>
      </c>
      <c r="H187" s="373"/>
      <c r="I187" s="373"/>
      <c r="J187" s="373"/>
      <c r="K187" s="373"/>
      <c r="L187" s="373"/>
      <c r="M187" s="373"/>
      <c r="N187" s="51"/>
      <c r="O187" s="51"/>
      <c r="P187" s="90"/>
      <c r="Q187" s="90"/>
      <c r="R187" s="90"/>
    </row>
    <row r="188" spans="1:18" ht="26.1" customHeight="1">
      <c r="A188" s="108"/>
      <c r="G188" s="378" t="str">
        <f>+G173</f>
        <v>June 30, 2022</v>
      </c>
      <c r="H188" s="378"/>
      <c r="I188" s="378"/>
      <c r="J188" s="109"/>
      <c r="K188" s="378" t="str">
        <f>+I173</f>
        <v>December 31, 2021</v>
      </c>
      <c r="L188" s="378"/>
      <c r="M188" s="378"/>
      <c r="N188" s="51"/>
      <c r="O188" s="51"/>
      <c r="P188" s="90"/>
      <c r="Q188" s="90"/>
      <c r="R188" s="90"/>
    </row>
    <row r="189" spans="1:18" ht="26.1" customHeight="1">
      <c r="A189" s="51"/>
      <c r="G189" s="111" t="s">
        <v>75</v>
      </c>
      <c r="H189" s="109"/>
      <c r="I189" s="111" t="s">
        <v>76</v>
      </c>
      <c r="J189" s="109"/>
      <c r="K189" s="111" t="str">
        <f>+G189</f>
        <v>Cost</v>
      </c>
      <c r="L189" s="109"/>
      <c r="M189" s="111" t="str">
        <f>+I189</f>
        <v>Fair Value</v>
      </c>
      <c r="N189" s="51"/>
      <c r="O189" s="51"/>
      <c r="P189" s="90"/>
      <c r="Q189" s="90"/>
      <c r="R189" s="90"/>
    </row>
    <row r="190" spans="1:18" ht="26.1" customHeight="1">
      <c r="A190" s="26" t="s">
        <v>828</v>
      </c>
      <c r="G190" s="225">
        <v>0</v>
      </c>
      <c r="H190" s="327"/>
      <c r="I190" s="225">
        <v>0</v>
      </c>
      <c r="J190" s="244"/>
      <c r="K190" s="225">
        <v>150000000</v>
      </c>
      <c r="L190" s="48"/>
      <c r="M190" s="225">
        <v>150160255.15000001</v>
      </c>
      <c r="N190" s="51"/>
      <c r="O190" s="51"/>
      <c r="P190" s="90"/>
      <c r="Q190" s="90"/>
      <c r="R190" s="90"/>
    </row>
    <row r="191" spans="1:18" ht="26.1" customHeight="1">
      <c r="A191" s="26" t="s">
        <v>417</v>
      </c>
      <c r="B191" s="30"/>
      <c r="C191" s="30"/>
      <c r="G191" s="225">
        <v>49770252.140000001</v>
      </c>
      <c r="H191" s="231"/>
      <c r="I191" s="225">
        <v>49770252.140000001</v>
      </c>
      <c r="J191" s="243"/>
      <c r="K191" s="225">
        <v>49770252.140000001</v>
      </c>
      <c r="L191" s="231"/>
      <c r="M191" s="225">
        <v>49770252.140000001</v>
      </c>
      <c r="N191" s="51"/>
      <c r="O191" s="51"/>
      <c r="P191" s="90"/>
      <c r="Q191" s="90"/>
      <c r="R191" s="90"/>
    </row>
    <row r="192" spans="1:18" ht="26.1" customHeight="1">
      <c r="A192" s="26" t="s">
        <v>101</v>
      </c>
      <c r="B192" s="30"/>
      <c r="C192" s="30"/>
      <c r="G192" s="226">
        <v>109938.14</v>
      </c>
      <c r="H192" s="231"/>
      <c r="I192" s="226">
        <v>109938.14</v>
      </c>
      <c r="J192" s="243"/>
      <c r="K192" s="226">
        <v>38355.71</v>
      </c>
      <c r="L192" s="231"/>
      <c r="M192" s="226">
        <v>38355.71</v>
      </c>
      <c r="N192" s="51"/>
      <c r="O192" s="51"/>
      <c r="P192" s="90"/>
      <c r="Q192" s="90"/>
      <c r="R192" s="90"/>
    </row>
    <row r="193" spans="1:18" ht="26.1" customHeight="1">
      <c r="A193" s="26" t="s">
        <v>418</v>
      </c>
      <c r="B193" s="30"/>
      <c r="C193" s="30"/>
      <c r="G193" s="24">
        <f>SUM(G190:G192)</f>
        <v>49880190.280000001</v>
      </c>
      <c r="H193" s="108"/>
      <c r="I193" s="24">
        <f>SUM(I190:I192)</f>
        <v>49880190.280000001</v>
      </c>
      <c r="J193" s="108"/>
      <c r="K193" s="24">
        <f>SUM(K190:K192)</f>
        <v>199808607.84999999</v>
      </c>
      <c r="L193" s="108"/>
      <c r="M193" s="24">
        <f>SUM(M190:M192)</f>
        <v>199968863.00000003</v>
      </c>
      <c r="N193" s="51"/>
      <c r="O193" s="51"/>
      <c r="P193" s="90"/>
      <c r="Q193" s="90"/>
      <c r="R193" s="90"/>
    </row>
    <row r="194" spans="1:18" ht="26.1" customHeight="1">
      <c r="A194" s="51" t="s">
        <v>475</v>
      </c>
      <c r="B194" s="30"/>
      <c r="C194" s="30"/>
      <c r="G194" s="70">
        <v>-49770252.140000001</v>
      </c>
      <c r="H194" s="231"/>
      <c r="I194" s="70">
        <v>-49770252.140000001</v>
      </c>
      <c r="J194" s="243"/>
      <c r="K194" s="70">
        <v>-49770252.140000001</v>
      </c>
      <c r="L194" s="231"/>
      <c r="M194" s="70">
        <v>-49770252.140000001</v>
      </c>
      <c r="N194" s="51"/>
      <c r="O194" s="51"/>
      <c r="P194" s="90"/>
      <c r="Q194" s="90"/>
      <c r="R194" s="90"/>
    </row>
    <row r="195" spans="1:18" ht="26.1" customHeight="1" thickBot="1">
      <c r="A195" s="26" t="s">
        <v>557</v>
      </c>
      <c r="B195" s="30"/>
      <c r="C195" s="30"/>
      <c r="G195" s="35">
        <f>SUM(G193:G194)</f>
        <v>109938.1400000006</v>
      </c>
      <c r="H195" s="108"/>
      <c r="I195" s="35">
        <f>SUM(I193:I194)</f>
        <v>109938.1400000006</v>
      </c>
      <c r="J195" s="108"/>
      <c r="K195" s="35">
        <f>SUM(K193:K194)</f>
        <v>150038355.70999998</v>
      </c>
      <c r="L195" s="108"/>
      <c r="M195" s="35">
        <f>SUM(M193:M194)</f>
        <v>150198610.86000001</v>
      </c>
      <c r="N195" s="51"/>
      <c r="O195" s="51"/>
      <c r="P195" s="90"/>
      <c r="Q195" s="90"/>
      <c r="R195" s="90"/>
    </row>
    <row r="196" spans="1:18" ht="26.1" customHeight="1" thickTop="1">
      <c r="G196" s="108"/>
      <c r="H196" s="43"/>
      <c r="I196" s="40"/>
      <c r="J196" s="40"/>
      <c r="K196" s="108"/>
      <c r="L196" s="48"/>
      <c r="M196" s="108"/>
      <c r="N196" s="51"/>
      <c r="O196" s="51"/>
      <c r="P196" s="90"/>
      <c r="Q196" s="90"/>
      <c r="R196" s="90"/>
    </row>
    <row r="197" spans="1:18" ht="26.1" customHeight="1">
      <c r="A197" s="26" t="s">
        <v>542</v>
      </c>
      <c r="G197" s="108"/>
      <c r="H197" s="43"/>
      <c r="I197" s="40"/>
      <c r="J197" s="40"/>
      <c r="K197" s="108"/>
      <c r="L197" s="48"/>
      <c r="M197" s="108"/>
      <c r="N197" s="51"/>
      <c r="O197" s="51"/>
      <c r="P197" s="90"/>
      <c r="Q197" s="90"/>
      <c r="R197" s="90"/>
    </row>
    <row r="198" spans="1:18" ht="26.1" customHeight="1">
      <c r="A198" s="26" t="s">
        <v>541</v>
      </c>
      <c r="G198" s="108"/>
      <c r="H198" s="43"/>
      <c r="I198" s="40"/>
      <c r="J198" s="40"/>
      <c r="K198" s="108"/>
      <c r="L198" s="48"/>
      <c r="M198" s="108"/>
      <c r="N198" s="51"/>
      <c r="O198" s="51"/>
      <c r="P198" s="90"/>
      <c r="Q198" s="90"/>
      <c r="R198" s="90"/>
    </row>
    <row r="199" spans="1:18" ht="26.1" customHeight="1">
      <c r="G199" s="29"/>
      <c r="H199" s="43"/>
      <c r="I199" s="29"/>
      <c r="J199" s="40"/>
      <c r="K199" s="29"/>
      <c r="L199" s="48"/>
      <c r="M199" s="29"/>
      <c r="N199" s="51"/>
      <c r="O199" s="51"/>
      <c r="P199" s="90"/>
      <c r="Q199" s="90"/>
      <c r="R199" s="90"/>
    </row>
    <row r="200" spans="1:18" ht="26.1" customHeight="1">
      <c r="A200" s="12" t="s">
        <v>515</v>
      </c>
      <c r="E200" s="39"/>
      <c r="F200" s="30"/>
      <c r="G200" s="47"/>
      <c r="H200" s="45"/>
      <c r="I200" s="47"/>
      <c r="J200" s="47"/>
      <c r="K200" s="47"/>
      <c r="L200" s="47"/>
      <c r="M200" s="47"/>
      <c r="N200" s="51"/>
      <c r="O200" s="51"/>
      <c r="P200" s="90"/>
      <c r="Q200" s="90"/>
      <c r="R200" s="90"/>
    </row>
    <row r="201" spans="1:18" ht="26.1" customHeight="1">
      <c r="A201" s="108"/>
      <c r="E201" s="39"/>
      <c r="F201" s="30"/>
      <c r="G201" s="373" t="s">
        <v>38</v>
      </c>
      <c r="H201" s="373"/>
      <c r="I201" s="373"/>
      <c r="J201" s="373"/>
      <c r="K201" s="373"/>
      <c r="L201" s="373"/>
      <c r="M201" s="373"/>
      <c r="N201" s="51"/>
      <c r="O201" s="51"/>
      <c r="P201" s="90"/>
      <c r="Q201" s="90"/>
      <c r="R201" s="90"/>
    </row>
    <row r="202" spans="1:18" ht="26.1" customHeight="1">
      <c r="A202" s="108"/>
      <c r="E202" s="39"/>
      <c r="F202" s="30"/>
      <c r="G202" s="378" t="s">
        <v>39</v>
      </c>
      <c r="H202" s="378"/>
      <c r="I202" s="378"/>
      <c r="J202" s="109"/>
      <c r="K202" s="378" t="s">
        <v>40</v>
      </c>
      <c r="L202" s="378"/>
      <c r="M202" s="378"/>
      <c r="N202" s="51"/>
      <c r="O202" s="51"/>
      <c r="P202" s="90"/>
      <c r="Q202" s="90"/>
      <c r="R202" s="90"/>
    </row>
    <row r="203" spans="1:18" ht="26.1" customHeight="1">
      <c r="A203" s="108"/>
      <c r="E203" s="39"/>
      <c r="F203" s="30"/>
      <c r="G203" s="111" t="str">
        <f>+G188</f>
        <v>June 30, 2022</v>
      </c>
      <c r="H203" s="109"/>
      <c r="I203" s="111" t="str">
        <f>+K188</f>
        <v>December 31, 2021</v>
      </c>
      <c r="J203" s="109"/>
      <c r="K203" s="110" t="str">
        <f>+G203</f>
        <v>June 30, 2022</v>
      </c>
      <c r="L203" s="109"/>
      <c r="M203" s="110" t="str">
        <f>+I203</f>
        <v>December 31, 2021</v>
      </c>
      <c r="N203" s="51"/>
      <c r="O203" s="51"/>
      <c r="P203" s="90"/>
      <c r="Q203" s="90"/>
      <c r="R203" s="90"/>
    </row>
    <row r="204" spans="1:18" ht="26.1" customHeight="1">
      <c r="A204" s="108" t="s">
        <v>101</v>
      </c>
      <c r="E204" s="39"/>
      <c r="F204" s="30"/>
      <c r="G204" s="225">
        <v>64404061.950000003</v>
      </c>
      <c r="H204" s="230"/>
      <c r="I204" s="225">
        <v>48151463.310000002</v>
      </c>
      <c r="J204" s="222"/>
      <c r="K204" s="225">
        <v>25324133.899999999</v>
      </c>
      <c r="L204" s="230"/>
      <c r="M204" s="225">
        <v>10086674.439999999</v>
      </c>
      <c r="N204" s="51"/>
      <c r="O204" s="51"/>
      <c r="P204" s="90"/>
      <c r="Q204" s="90"/>
      <c r="R204" s="90"/>
    </row>
    <row r="205" spans="1:18" ht="26.1" customHeight="1">
      <c r="A205" s="108" t="s">
        <v>102</v>
      </c>
      <c r="E205" s="39"/>
      <c r="F205" s="30"/>
      <c r="G205" s="226">
        <v>118734527.87</v>
      </c>
      <c r="H205" s="230"/>
      <c r="I205" s="226">
        <v>130977013.36</v>
      </c>
      <c r="J205" s="222"/>
      <c r="K205" s="226">
        <v>10422654.439999999</v>
      </c>
      <c r="L205" s="230"/>
      <c r="M205" s="226">
        <v>23328309.93</v>
      </c>
      <c r="N205" s="51"/>
      <c r="O205" s="51" t="s">
        <v>3</v>
      </c>
      <c r="P205" s="90"/>
      <c r="Q205" s="90"/>
      <c r="R205" s="90"/>
    </row>
    <row r="206" spans="1:18" ht="26.1" customHeight="1" thickBot="1">
      <c r="A206" s="108" t="s">
        <v>91</v>
      </c>
      <c r="E206" s="39"/>
      <c r="F206" s="30"/>
      <c r="G206" s="35">
        <f>SUM(G204:G205)</f>
        <v>183138589.81999999</v>
      </c>
      <c r="H206" s="108"/>
      <c r="I206" s="46">
        <f>SUM(I204:I205)</f>
        <v>179128476.67000002</v>
      </c>
      <c r="J206" s="108"/>
      <c r="K206" s="46">
        <f>SUM(K204:K205)</f>
        <v>35746788.339999996</v>
      </c>
      <c r="L206" s="108"/>
      <c r="M206" s="46">
        <f>SUM(M204:M205)</f>
        <v>33414984.369999997</v>
      </c>
      <c r="N206" s="51"/>
      <c r="O206" s="51"/>
      <c r="P206" s="90"/>
      <c r="Q206" s="90"/>
      <c r="R206" s="90"/>
    </row>
    <row r="207" spans="1:18" ht="26.1" customHeight="1" thickTop="1">
      <c r="E207" s="39"/>
      <c r="F207" s="30"/>
      <c r="G207" s="29"/>
      <c r="H207" s="108"/>
      <c r="I207" s="47"/>
      <c r="J207" s="108"/>
      <c r="K207" s="47"/>
      <c r="L207" s="108"/>
      <c r="M207" s="47"/>
      <c r="N207" s="51"/>
      <c r="O207" s="51"/>
      <c r="P207" s="90"/>
      <c r="Q207" s="90"/>
      <c r="R207" s="90"/>
    </row>
    <row r="208" spans="1:18" ht="26.1" customHeight="1">
      <c r="A208" s="26" t="s">
        <v>1333</v>
      </c>
      <c r="E208" s="39"/>
      <c r="F208" s="30"/>
      <c r="G208" s="29"/>
      <c r="H208" s="108"/>
      <c r="I208" s="47"/>
      <c r="J208" s="108"/>
      <c r="K208" s="47"/>
      <c r="L208" s="108"/>
      <c r="M208" s="47"/>
      <c r="N208" s="51"/>
      <c r="O208" s="51"/>
      <c r="P208" s="90"/>
      <c r="Q208" s="90"/>
      <c r="R208" s="90"/>
    </row>
    <row r="209" spans="1:18" ht="26.1" customHeight="1">
      <c r="A209" s="26" t="s">
        <v>518</v>
      </c>
      <c r="E209" s="39"/>
      <c r="F209" s="30"/>
      <c r="G209" s="29"/>
      <c r="H209" s="108"/>
      <c r="I209" s="47"/>
      <c r="J209" s="108"/>
      <c r="K209" s="47"/>
      <c r="L209" s="108"/>
      <c r="M209" s="47"/>
      <c r="N209" s="51"/>
      <c r="O209" s="51"/>
      <c r="P209" s="90"/>
      <c r="Q209" s="90"/>
      <c r="R209" s="90"/>
    </row>
    <row r="210" spans="1:18" ht="26.1" customHeight="1">
      <c r="A210" s="26" t="s">
        <v>1581</v>
      </c>
      <c r="E210" s="39"/>
      <c r="F210" s="30"/>
      <c r="G210" s="29"/>
      <c r="H210" s="108"/>
      <c r="I210" s="47"/>
      <c r="J210" s="108"/>
      <c r="K210" s="47"/>
      <c r="L210" s="108"/>
      <c r="M210" s="47"/>
      <c r="N210" s="51"/>
      <c r="O210" s="51"/>
      <c r="P210" s="90"/>
      <c r="Q210" s="90"/>
      <c r="R210" s="90"/>
    </row>
    <row r="211" spans="1:18" ht="26.1" customHeight="1">
      <c r="A211" s="26" t="s">
        <v>1580</v>
      </c>
      <c r="E211" s="39"/>
      <c r="F211" s="30"/>
      <c r="G211" s="29"/>
      <c r="H211" s="108"/>
      <c r="I211" s="47"/>
      <c r="J211" s="108"/>
      <c r="K211" s="47"/>
      <c r="L211" s="108"/>
      <c r="M211" s="47"/>
      <c r="N211" s="51"/>
      <c r="O211" s="51"/>
      <c r="P211" s="90"/>
      <c r="Q211" s="90"/>
      <c r="R211" s="90"/>
    </row>
    <row r="212" spans="1:18" ht="26.1" customHeight="1">
      <c r="G212" s="108"/>
      <c r="H212" s="43"/>
      <c r="I212" s="40"/>
      <c r="J212" s="40"/>
      <c r="K212" s="108"/>
      <c r="L212" s="48"/>
      <c r="M212" s="108"/>
      <c r="N212" s="51"/>
      <c r="O212" s="51"/>
      <c r="P212" s="90"/>
      <c r="Q212" s="90"/>
      <c r="R212" s="90"/>
    </row>
    <row r="213" spans="1:18" ht="26.1" customHeight="1">
      <c r="E213" s="39"/>
      <c r="F213" s="30"/>
      <c r="G213" s="29"/>
      <c r="H213" s="108"/>
      <c r="I213" s="47"/>
      <c r="J213" s="108"/>
      <c r="K213" s="47"/>
      <c r="L213" s="108"/>
      <c r="M213" s="47"/>
      <c r="N213" s="51"/>
      <c r="O213" s="51"/>
      <c r="P213" s="90"/>
      <c r="Q213" s="90"/>
      <c r="R213" s="90"/>
    </row>
    <row r="214" spans="1:18" ht="26.1" customHeight="1">
      <c r="E214" s="39"/>
      <c r="F214" s="30"/>
      <c r="G214" s="29"/>
      <c r="H214" s="303"/>
      <c r="I214" s="47"/>
      <c r="J214" s="303"/>
      <c r="K214" s="47"/>
      <c r="L214" s="303"/>
      <c r="M214" s="47"/>
      <c r="N214" s="51"/>
      <c r="O214" s="51"/>
      <c r="P214" s="90"/>
      <c r="Q214" s="90"/>
      <c r="R214" s="90"/>
    </row>
    <row r="215" spans="1:18" ht="26.1" customHeight="1">
      <c r="A215" s="108"/>
      <c r="E215" s="39"/>
      <c r="F215" s="30"/>
      <c r="G215" s="29"/>
      <c r="H215" s="108"/>
      <c r="I215" s="47"/>
      <c r="J215" s="108"/>
      <c r="K215" s="47"/>
      <c r="L215" s="108"/>
      <c r="M215" s="47"/>
      <c r="N215" s="51"/>
      <c r="O215" s="51"/>
      <c r="P215" s="90"/>
      <c r="Q215" s="90"/>
      <c r="R215" s="90"/>
    </row>
    <row r="216" spans="1:18" ht="26.1" customHeight="1">
      <c r="A216" s="370" t="str">
        <f>+A145</f>
        <v>(Sign) ……………………………………...........……………………………...……………. Authorized Director</v>
      </c>
      <c r="B216" s="370"/>
      <c r="C216" s="370"/>
      <c r="D216" s="370"/>
      <c r="E216" s="370"/>
      <c r="F216" s="370"/>
      <c r="G216" s="370"/>
      <c r="H216" s="370"/>
      <c r="I216" s="370"/>
      <c r="J216" s="370"/>
      <c r="K216" s="370"/>
      <c r="L216" s="370"/>
      <c r="M216" s="370"/>
      <c r="N216" s="51"/>
      <c r="O216" s="51"/>
      <c r="P216" s="90"/>
      <c r="Q216" s="90"/>
      <c r="R216" s="90"/>
    </row>
    <row r="217" spans="1:18" ht="26.1" customHeight="1">
      <c r="C217" s="26" t="str">
        <f>+C146</f>
        <v xml:space="preserve">                (                                                                                                                                )           </v>
      </c>
      <c r="N217" s="51"/>
      <c r="O217" s="51"/>
      <c r="P217" s="90"/>
      <c r="Q217" s="90"/>
      <c r="R217" s="90"/>
    </row>
    <row r="218" spans="1:18" ht="26.4" customHeight="1">
      <c r="P218" s="90"/>
      <c r="Q218" s="90"/>
      <c r="R218" s="90"/>
    </row>
  </sheetData>
  <sheetProtection formatCells="0" formatColumns="0" formatRows="0" insertColumns="0" insertRows="0" insertHyperlinks="0" deleteColumns="0" deleteRows="0" sort="0" autoFilter="0" pivotTables="0"/>
  <mergeCells count="47">
    <mergeCell ref="G6:M6"/>
    <mergeCell ref="G7:I7"/>
    <mergeCell ref="K7:M7"/>
    <mergeCell ref="G37:M37"/>
    <mergeCell ref="G38:I38"/>
    <mergeCell ref="K38:M38"/>
    <mergeCell ref="K19:M19"/>
    <mergeCell ref="A67:M67"/>
    <mergeCell ref="G135:M135"/>
    <mergeCell ref="A69:M69"/>
    <mergeCell ref="G72:M72"/>
    <mergeCell ref="G73:I73"/>
    <mergeCell ref="K73:M73"/>
    <mergeCell ref="A107:M107"/>
    <mergeCell ref="G96:I96"/>
    <mergeCell ref="A109:M109"/>
    <mergeCell ref="K96:M96"/>
    <mergeCell ref="A1:M1"/>
    <mergeCell ref="G160:I160"/>
    <mergeCell ref="K136:M136"/>
    <mergeCell ref="K151:M151"/>
    <mergeCell ref="G150:M150"/>
    <mergeCell ref="G151:I151"/>
    <mergeCell ref="K160:M160"/>
    <mergeCell ref="A145:M145"/>
    <mergeCell ref="K57:M57"/>
    <mergeCell ref="K121:M121"/>
    <mergeCell ref="A33:M33"/>
    <mergeCell ref="A35:M35"/>
    <mergeCell ref="G18:M18"/>
    <mergeCell ref="G136:I136"/>
    <mergeCell ref="G95:M95"/>
    <mergeCell ref="G19:I19"/>
    <mergeCell ref="A216:M216"/>
    <mergeCell ref="G187:M187"/>
    <mergeCell ref="G188:I188"/>
    <mergeCell ref="K188:M188"/>
    <mergeCell ref="G201:M201"/>
    <mergeCell ref="G202:I202"/>
    <mergeCell ref="K202:M202"/>
    <mergeCell ref="G171:M171"/>
    <mergeCell ref="G172:I172"/>
    <mergeCell ref="K172:M172"/>
    <mergeCell ref="A147:M147"/>
    <mergeCell ref="A184:M184"/>
    <mergeCell ref="G159:M159"/>
    <mergeCell ref="A182:M182"/>
  </mergeCells>
  <pageMargins left="0.78740157480314965" right="0.19685039370078741" top="0.59055118110236227" bottom="0.39370078740157483" header="0.43307086614173229" footer="0.19685039370078741"/>
  <pageSetup paperSize="9" scale="85" orientation="portrait" r:id="rId1"/>
  <headerFooter alignWithMargins="0">
    <oddHeader>&amp;L&amp;"Angsana New,ธรรมดา"&amp;8THAI POLYCONS PUBLIC COMPANY LIMITED</oddHeader>
  </headerFooter>
  <rowBreaks count="5" manualBreakCount="5">
    <brk id="34" max="12" man="1"/>
    <brk id="68" max="12" man="1"/>
    <brk id="108" max="12" man="1"/>
    <brk id="146" max="12" man="1"/>
    <brk id="183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93"/>
  <sheetViews>
    <sheetView showGridLines="0" showRuler="0" topLeftCell="A73" zoomScale="92" zoomScaleNormal="92" zoomScaleSheetLayoutView="100" workbookViewId="0">
      <selection activeCell="R55" sqref="R55"/>
    </sheetView>
  </sheetViews>
  <sheetFormatPr defaultColWidth="9" defaultRowHeight="21.9" customHeight="1"/>
  <cols>
    <col min="1" max="1" width="21.59765625" style="98" customWidth="1"/>
    <col min="2" max="2" width="0.5" style="98" customWidth="1"/>
    <col min="3" max="3" width="14.59765625" style="98" customWidth="1"/>
    <col min="4" max="4" width="0.5" style="98" customWidth="1"/>
    <col min="5" max="5" width="14.09765625" style="98" customWidth="1"/>
    <col min="6" max="6" width="0.5" style="98" customWidth="1"/>
    <col min="7" max="7" width="13.59765625" style="98" customWidth="1"/>
    <col min="8" max="8" width="0.5" style="98" customWidth="1"/>
    <col min="9" max="9" width="14" style="98" customWidth="1"/>
    <col min="10" max="10" width="0.5" style="98" customWidth="1"/>
    <col min="11" max="11" width="13.09765625" style="98" customWidth="1"/>
    <col min="12" max="12" width="0.5" style="98" customWidth="1"/>
    <col min="13" max="13" width="14.3984375" style="98" customWidth="1"/>
    <col min="14" max="14" width="0.5" style="98" customWidth="1"/>
    <col min="15" max="15" width="14.59765625" style="98" customWidth="1"/>
    <col min="16" max="16" width="1.19921875" style="98" customWidth="1"/>
    <col min="17" max="17" width="9.09765625" style="98" customWidth="1"/>
    <col min="18" max="16384" width="9" style="90"/>
  </cols>
  <sheetData>
    <row r="1" spans="1:28" customFormat="1" ht="24" customHeight="1">
      <c r="A1" s="370" t="s">
        <v>848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108"/>
      <c r="Q1" s="108"/>
    </row>
    <row r="2" spans="1:28" customFormat="1" ht="24" customHeight="1">
      <c r="A2" s="26"/>
      <c r="B2" s="26"/>
      <c r="C2" s="26"/>
      <c r="D2" s="26"/>
      <c r="E2" s="39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</row>
    <row r="3" spans="1:28" s="98" customFormat="1" ht="24" customHeight="1">
      <c r="A3" s="12" t="s">
        <v>516</v>
      </c>
    </row>
    <row r="4" spans="1:28" s="98" customFormat="1" ht="24" customHeight="1">
      <c r="A4" s="121"/>
      <c r="B4" s="109"/>
      <c r="C4" s="109"/>
      <c r="D4" s="109"/>
      <c r="E4" s="373" t="s">
        <v>40</v>
      </c>
      <c r="F4" s="373"/>
      <c r="G4" s="373"/>
      <c r="H4" s="373"/>
      <c r="I4" s="373"/>
      <c r="J4" s="373"/>
      <c r="K4" s="373"/>
      <c r="L4" s="373"/>
      <c r="M4" s="373"/>
      <c r="N4" s="373"/>
      <c r="O4" s="373"/>
      <c r="P4" s="108"/>
    </row>
    <row r="5" spans="1:28" s="98" customFormat="1" ht="24" customHeight="1">
      <c r="A5" s="121"/>
      <c r="B5" s="121"/>
      <c r="C5" s="121"/>
      <c r="D5" s="121"/>
      <c r="E5" s="370" t="s">
        <v>103</v>
      </c>
      <c r="F5" s="370"/>
      <c r="G5" s="370"/>
      <c r="H5" s="109"/>
      <c r="I5" s="370" t="s">
        <v>104</v>
      </c>
      <c r="J5" s="370"/>
      <c r="K5" s="370"/>
      <c r="L5" s="109"/>
      <c r="M5" s="370" t="s">
        <v>105</v>
      </c>
      <c r="N5" s="370"/>
      <c r="O5" s="370"/>
    </row>
    <row r="6" spans="1:28" s="98" customFormat="1" ht="24" customHeight="1">
      <c r="A6" s="121"/>
      <c r="B6" s="121"/>
      <c r="C6" s="109" t="s">
        <v>109</v>
      </c>
      <c r="D6" s="121"/>
      <c r="E6" s="373" t="s">
        <v>106</v>
      </c>
      <c r="F6" s="373"/>
      <c r="G6" s="373"/>
      <c r="H6" s="109"/>
      <c r="I6" s="111"/>
      <c r="J6" s="111" t="s">
        <v>107</v>
      </c>
      <c r="K6" s="111"/>
      <c r="L6" s="109"/>
      <c r="M6" s="373" t="s">
        <v>108</v>
      </c>
      <c r="N6" s="373"/>
      <c r="O6" s="373"/>
    </row>
    <row r="7" spans="1:28" s="98" customFormat="1" ht="24" customHeight="1">
      <c r="A7" s="111" t="s">
        <v>110</v>
      </c>
      <c r="B7" s="109"/>
      <c r="C7" s="111" t="s">
        <v>111</v>
      </c>
      <c r="D7" s="109"/>
      <c r="E7" s="111" t="str">
        <f>+'P20-25'!G203</f>
        <v>June 30, 2022</v>
      </c>
      <c r="F7" s="109"/>
      <c r="G7" s="111" t="str">
        <f>+'P20-25'!I203</f>
        <v>December 31, 2021</v>
      </c>
      <c r="H7" s="109"/>
      <c r="I7" s="111" t="str">
        <f>+E7</f>
        <v>June 30, 2022</v>
      </c>
      <c r="J7" s="109"/>
      <c r="K7" s="111" t="str">
        <f>+G7</f>
        <v>December 31, 2021</v>
      </c>
      <c r="L7" s="109"/>
      <c r="M7" s="111" t="str">
        <f>+I7</f>
        <v>June 30, 2022</v>
      </c>
      <c r="N7" s="109"/>
      <c r="O7" s="111" t="str">
        <f>+K7</f>
        <v>December 31, 2021</v>
      </c>
      <c r="Q7" s="100"/>
      <c r="R7" s="100"/>
      <c r="T7" s="99"/>
      <c r="Z7" s="102"/>
      <c r="AA7" s="50"/>
      <c r="AB7" s="102"/>
    </row>
    <row r="8" spans="1:28" s="98" customFormat="1" ht="24" customHeight="1">
      <c r="A8" s="94" t="s">
        <v>66</v>
      </c>
      <c r="C8" s="94" t="s">
        <v>112</v>
      </c>
      <c r="E8" s="108"/>
      <c r="F8" s="108"/>
      <c r="G8" s="108"/>
      <c r="I8" s="108"/>
      <c r="K8" s="108"/>
      <c r="M8" s="108"/>
      <c r="N8" s="50"/>
      <c r="O8" s="108"/>
      <c r="Q8" s="100"/>
      <c r="R8" s="100"/>
      <c r="T8" s="99"/>
      <c r="Z8" s="102"/>
      <c r="AA8" s="50"/>
      <c r="AB8" s="102"/>
    </row>
    <row r="9" spans="1:28" s="98" customFormat="1" ht="24" customHeight="1">
      <c r="C9" s="108" t="s">
        <v>113</v>
      </c>
      <c r="E9" s="109">
        <v>450</v>
      </c>
      <c r="F9" s="109"/>
      <c r="G9" s="109">
        <v>450</v>
      </c>
      <c r="H9" s="45"/>
      <c r="I9" s="109">
        <v>99.99</v>
      </c>
      <c r="J9" s="109"/>
      <c r="K9" s="109">
        <v>99.99</v>
      </c>
      <c r="L9" s="108"/>
      <c r="M9" s="195">
        <v>498218452.31</v>
      </c>
      <c r="N9" s="193"/>
      <c r="O9" s="195">
        <v>498218452.31</v>
      </c>
      <c r="Q9" s="100"/>
      <c r="R9" s="100"/>
      <c r="T9" s="99"/>
      <c r="Z9" s="102"/>
      <c r="AA9" s="50"/>
      <c r="AB9" s="102"/>
    </row>
    <row r="10" spans="1:28" s="98" customFormat="1" ht="24" customHeight="1">
      <c r="A10" s="94" t="s">
        <v>49</v>
      </c>
      <c r="C10" s="94" t="s">
        <v>15</v>
      </c>
      <c r="E10" s="109"/>
      <c r="F10" s="109"/>
      <c r="G10" s="109"/>
      <c r="H10" s="45"/>
      <c r="I10" s="109"/>
      <c r="J10" s="109"/>
      <c r="K10" s="109"/>
      <c r="L10" s="108"/>
      <c r="M10" s="193"/>
      <c r="N10" s="193"/>
      <c r="O10" s="193"/>
      <c r="Q10" s="100"/>
      <c r="R10" s="100"/>
      <c r="T10" s="99"/>
      <c r="Z10" s="102"/>
      <c r="AA10" s="50"/>
      <c r="AB10" s="102"/>
    </row>
    <row r="11" spans="1:28" s="98" customFormat="1" ht="24" customHeight="1">
      <c r="A11" s="94"/>
      <c r="C11" s="94" t="s">
        <v>16</v>
      </c>
      <c r="E11" s="109">
        <v>401</v>
      </c>
      <c r="F11" s="109"/>
      <c r="G11" s="109">
        <v>401</v>
      </c>
      <c r="H11" s="45"/>
      <c r="I11" s="109">
        <v>43.258000000000003</v>
      </c>
      <c r="J11" s="109"/>
      <c r="K11" s="109">
        <v>42.124000000000002</v>
      </c>
      <c r="L11" s="108"/>
      <c r="M11" s="195">
        <v>269772446.29000002</v>
      </c>
      <c r="N11" s="193"/>
      <c r="O11" s="195">
        <v>214337518.97999999</v>
      </c>
      <c r="Q11" s="100"/>
      <c r="R11" s="100"/>
      <c r="T11" s="99"/>
      <c r="Z11" s="102"/>
      <c r="AA11" s="50"/>
      <c r="AB11" s="102"/>
    </row>
    <row r="12" spans="1:28" s="98" customFormat="1" ht="24" customHeight="1">
      <c r="A12" s="94" t="s">
        <v>114</v>
      </c>
      <c r="C12" s="108" t="s">
        <v>116</v>
      </c>
      <c r="E12" s="109"/>
      <c r="F12" s="109"/>
      <c r="G12" s="109"/>
      <c r="H12" s="45"/>
      <c r="I12" s="109"/>
      <c r="J12" s="109"/>
      <c r="K12" s="109"/>
      <c r="L12" s="108"/>
      <c r="M12" s="203"/>
      <c r="N12" s="193"/>
      <c r="O12" s="203"/>
      <c r="Q12" s="100"/>
      <c r="R12" s="100"/>
      <c r="T12" s="99"/>
      <c r="Z12" s="102"/>
      <c r="AA12" s="50"/>
      <c r="AB12" s="102"/>
    </row>
    <row r="13" spans="1:28" s="98" customFormat="1" ht="24" customHeight="1">
      <c r="A13" s="94" t="s">
        <v>115</v>
      </c>
      <c r="E13" s="113">
        <v>30</v>
      </c>
      <c r="F13" s="113"/>
      <c r="G13" s="113">
        <v>30</v>
      </c>
      <c r="H13" s="83"/>
      <c r="I13" s="109">
        <v>99.99</v>
      </c>
      <c r="J13" s="109"/>
      <c r="K13" s="109">
        <v>99.99</v>
      </c>
      <c r="L13" s="108"/>
      <c r="M13" s="195">
        <v>29999965</v>
      </c>
      <c r="N13" s="193"/>
      <c r="O13" s="195">
        <v>29999965</v>
      </c>
      <c r="Q13" s="100"/>
      <c r="R13" s="100"/>
      <c r="T13" s="99"/>
      <c r="Z13" s="102"/>
      <c r="AA13" s="50"/>
      <c r="AB13" s="102"/>
    </row>
    <row r="14" spans="1:28" s="98" customFormat="1" ht="24" customHeight="1">
      <c r="A14" s="94" t="s">
        <v>564</v>
      </c>
      <c r="C14" s="67" t="s">
        <v>571</v>
      </c>
      <c r="E14" s="113"/>
      <c r="F14" s="113"/>
      <c r="G14" s="113"/>
      <c r="H14" s="83"/>
      <c r="I14" s="109"/>
      <c r="J14" s="109"/>
      <c r="K14" s="109"/>
      <c r="L14" s="108"/>
      <c r="M14" s="195"/>
      <c r="N14" s="193"/>
      <c r="O14" s="195"/>
      <c r="Q14" s="100"/>
      <c r="R14" s="100"/>
      <c r="T14" s="99"/>
      <c r="Z14" s="102"/>
      <c r="AA14" s="50"/>
      <c r="AB14" s="102"/>
    </row>
    <row r="15" spans="1:28" s="98" customFormat="1" ht="24" customHeight="1">
      <c r="A15" s="94" t="s">
        <v>328</v>
      </c>
      <c r="C15" s="67" t="s">
        <v>572</v>
      </c>
      <c r="E15" s="113"/>
      <c r="F15" s="113"/>
      <c r="G15" s="113"/>
      <c r="H15" s="83"/>
      <c r="I15" s="109"/>
      <c r="J15" s="109"/>
      <c r="K15" s="113"/>
      <c r="L15" s="108"/>
      <c r="M15" s="195"/>
      <c r="N15" s="193"/>
      <c r="O15" s="195"/>
      <c r="Q15" s="100"/>
      <c r="R15" s="100"/>
      <c r="T15" s="99"/>
      <c r="Z15" s="102"/>
      <c r="AA15" s="50"/>
      <c r="AB15" s="102"/>
    </row>
    <row r="16" spans="1:28" s="98" customFormat="1" ht="24" customHeight="1">
      <c r="A16" s="94"/>
      <c r="C16" s="67" t="s">
        <v>573</v>
      </c>
      <c r="E16" s="113"/>
      <c r="F16" s="113"/>
      <c r="G16" s="113"/>
      <c r="H16" s="83"/>
      <c r="I16" s="109"/>
      <c r="J16" s="109"/>
      <c r="K16" s="113"/>
      <c r="L16" s="108"/>
      <c r="M16" s="195"/>
      <c r="N16" s="193"/>
      <c r="O16" s="195"/>
      <c r="Q16" s="100"/>
      <c r="R16" s="100"/>
      <c r="T16" s="99"/>
      <c r="Z16" s="102"/>
      <c r="AA16" s="50"/>
      <c r="AB16" s="102"/>
    </row>
    <row r="17" spans="1:28" s="98" customFormat="1" ht="24" customHeight="1">
      <c r="A17" s="94"/>
      <c r="C17" s="67" t="s">
        <v>574</v>
      </c>
      <c r="E17" s="113"/>
      <c r="F17" s="113"/>
      <c r="G17" s="113"/>
      <c r="H17" s="83"/>
      <c r="I17" s="109"/>
      <c r="J17" s="109"/>
      <c r="K17" s="113"/>
      <c r="L17" s="108"/>
      <c r="M17" s="195"/>
      <c r="N17" s="193"/>
      <c r="O17" s="195"/>
      <c r="T17" s="99"/>
      <c r="Z17" s="102"/>
      <c r="AA17" s="50"/>
      <c r="AB17" s="102"/>
    </row>
    <row r="18" spans="1:28" s="98" customFormat="1" ht="24" customHeight="1">
      <c r="A18" s="94"/>
      <c r="C18" s="67" t="s">
        <v>575</v>
      </c>
      <c r="E18" s="113"/>
      <c r="F18" s="113"/>
      <c r="G18" s="113"/>
      <c r="H18" s="83"/>
      <c r="I18" s="109"/>
      <c r="J18" s="109"/>
      <c r="K18" s="113"/>
      <c r="L18" s="108"/>
      <c r="M18" s="195"/>
      <c r="N18" s="193"/>
      <c r="O18" s="195"/>
      <c r="T18" s="99"/>
      <c r="Z18" s="102"/>
      <c r="AA18" s="50"/>
      <c r="AB18" s="102"/>
    </row>
    <row r="19" spans="1:28" s="98" customFormat="1" ht="24" customHeight="1">
      <c r="A19" s="94"/>
      <c r="C19" s="67" t="s">
        <v>576</v>
      </c>
      <c r="E19" s="113"/>
      <c r="F19" s="113"/>
      <c r="G19" s="113"/>
      <c r="H19" s="83"/>
      <c r="I19" s="109"/>
      <c r="J19" s="109"/>
      <c r="K19" s="113"/>
      <c r="L19" s="108"/>
      <c r="M19" s="195"/>
      <c r="N19" s="193"/>
      <c r="O19" s="195"/>
      <c r="T19" s="99"/>
      <c r="Z19" s="102"/>
      <c r="AA19" s="50"/>
      <c r="AB19" s="102"/>
    </row>
    <row r="20" spans="1:28" s="98" customFormat="1" ht="24" customHeight="1">
      <c r="A20" s="94"/>
      <c r="C20" s="67" t="s">
        <v>577</v>
      </c>
      <c r="T20" s="99"/>
      <c r="Z20" s="102"/>
      <c r="AA20" s="50"/>
      <c r="AB20" s="102"/>
    </row>
    <row r="21" spans="1:28" s="98" customFormat="1" ht="24" customHeight="1">
      <c r="A21" s="94"/>
      <c r="C21" s="67" t="s">
        <v>578</v>
      </c>
      <c r="E21" s="191"/>
      <c r="F21" s="192"/>
      <c r="G21" s="47"/>
      <c r="H21" s="188"/>
      <c r="I21" s="188"/>
      <c r="J21" s="193"/>
      <c r="K21" s="47"/>
      <c r="L21" s="194"/>
      <c r="M21" s="195"/>
      <c r="N21" s="193"/>
      <c r="O21" s="195"/>
      <c r="T21" s="99"/>
      <c r="Z21" s="102"/>
      <c r="AA21" s="50"/>
      <c r="AB21" s="102"/>
    </row>
    <row r="22" spans="1:28" s="98" customFormat="1" ht="24" customHeight="1">
      <c r="A22" s="94"/>
      <c r="C22" s="67" t="s">
        <v>579</v>
      </c>
      <c r="E22" s="191">
        <v>7.5</v>
      </c>
      <c r="F22" s="192"/>
      <c r="G22" s="191">
        <v>7.5</v>
      </c>
      <c r="H22" s="188"/>
      <c r="I22" s="188">
        <v>94.99</v>
      </c>
      <c r="J22" s="193"/>
      <c r="K22" s="188">
        <v>94.99</v>
      </c>
      <c r="L22" s="194"/>
      <c r="M22" s="195">
        <v>7124990</v>
      </c>
      <c r="N22" s="193"/>
      <c r="O22" s="195">
        <v>7124990</v>
      </c>
      <c r="T22" s="99"/>
      <c r="Z22" s="102"/>
      <c r="AA22" s="50"/>
      <c r="AB22" s="102"/>
    </row>
    <row r="23" spans="1:28" s="98" customFormat="1" ht="24" customHeight="1">
      <c r="A23" s="94" t="s">
        <v>585</v>
      </c>
      <c r="C23" s="67" t="s">
        <v>607</v>
      </c>
      <c r="E23" s="191"/>
      <c r="F23" s="192"/>
      <c r="G23" s="191"/>
      <c r="H23" s="188"/>
      <c r="I23" s="188"/>
      <c r="J23" s="193"/>
      <c r="K23" s="188"/>
      <c r="L23" s="194"/>
      <c r="M23" s="195"/>
      <c r="N23" s="193"/>
      <c r="O23" s="195"/>
      <c r="T23" s="99"/>
      <c r="Z23" s="102"/>
      <c r="AA23" s="50"/>
      <c r="AB23" s="102"/>
    </row>
    <row r="24" spans="1:28" s="98" customFormat="1" ht="24" customHeight="1">
      <c r="A24" s="94"/>
      <c r="C24" s="67" t="s">
        <v>608</v>
      </c>
      <c r="E24" s="191"/>
      <c r="F24" s="192"/>
      <c r="G24" s="191"/>
      <c r="H24" s="188"/>
      <c r="I24" s="188"/>
      <c r="J24" s="193"/>
      <c r="K24" s="188"/>
      <c r="L24" s="194"/>
      <c r="M24" s="195"/>
      <c r="N24" s="193"/>
      <c r="O24" s="195"/>
      <c r="T24" s="99"/>
      <c r="Z24" s="102"/>
      <c r="AA24" s="50"/>
      <c r="AB24" s="102"/>
    </row>
    <row r="25" spans="1:28" s="98" customFormat="1" ht="24" customHeight="1">
      <c r="A25" s="94"/>
      <c r="C25" s="67" t="s">
        <v>609</v>
      </c>
      <c r="E25" s="191"/>
      <c r="F25" s="192"/>
      <c r="G25" s="191"/>
      <c r="H25" s="188"/>
      <c r="I25" s="188"/>
      <c r="J25" s="193"/>
      <c r="K25" s="188"/>
      <c r="L25" s="194"/>
      <c r="M25" s="195"/>
      <c r="N25" s="193"/>
      <c r="O25" s="195"/>
      <c r="T25" s="99"/>
      <c r="Z25" s="102"/>
      <c r="AA25" s="50"/>
      <c r="AB25" s="102"/>
    </row>
    <row r="26" spans="1:28" s="98" customFormat="1" ht="24" customHeight="1">
      <c r="A26" s="94"/>
      <c r="C26" s="67" t="s">
        <v>610</v>
      </c>
      <c r="E26" s="191">
        <v>10</v>
      </c>
      <c r="F26" s="192"/>
      <c r="G26" s="191">
        <v>5</v>
      </c>
      <c r="H26" s="188"/>
      <c r="I26" s="188">
        <v>79.989999999999995</v>
      </c>
      <c r="J26" s="193"/>
      <c r="K26" s="188">
        <v>79.989999999999995</v>
      </c>
      <c r="L26" s="194"/>
      <c r="M26" s="195">
        <v>7999985</v>
      </c>
      <c r="N26" s="193"/>
      <c r="O26" s="195">
        <v>3999992.5</v>
      </c>
      <c r="T26" s="99"/>
      <c r="Z26" s="102"/>
      <c r="AA26" s="50"/>
      <c r="AB26" s="102"/>
    </row>
    <row r="27" spans="1:28" s="98" customFormat="1" ht="24" customHeight="1" thickBot="1">
      <c r="D27" s="108"/>
      <c r="E27" s="108"/>
      <c r="F27" s="108"/>
      <c r="G27" s="94" t="s">
        <v>45</v>
      </c>
      <c r="H27" s="108"/>
      <c r="I27" s="108"/>
      <c r="J27" s="108"/>
      <c r="K27" s="108"/>
      <c r="L27" s="51"/>
      <c r="M27" s="46">
        <f>SUM(M9:M26)</f>
        <v>813115838.60000002</v>
      </c>
      <c r="N27" s="108"/>
      <c r="O27" s="46">
        <f>SUM(O9:O26)</f>
        <v>753680918.78999996</v>
      </c>
    </row>
    <row r="28" spans="1:28" s="98" customFormat="1" ht="24" customHeight="1" thickTop="1">
      <c r="B28" s="94"/>
      <c r="C28" s="108"/>
      <c r="D28" s="108"/>
      <c r="E28" s="51"/>
      <c r="F28" s="51"/>
      <c r="G28" s="51"/>
      <c r="H28" s="51"/>
      <c r="I28" s="51"/>
      <c r="J28" s="51"/>
      <c r="K28" s="51"/>
      <c r="L28" s="51"/>
      <c r="M28" s="108"/>
      <c r="N28" s="108"/>
      <c r="O28" s="108"/>
    </row>
    <row r="29" spans="1:28" s="98" customFormat="1" ht="24" customHeight="1">
      <c r="A29" s="98" t="s">
        <v>811</v>
      </c>
      <c r="B29" s="108"/>
      <c r="C29" s="94"/>
      <c r="D29" s="108"/>
      <c r="E29" s="108"/>
      <c r="G29" s="108"/>
      <c r="M29" s="108"/>
      <c r="N29" s="50"/>
      <c r="O29" s="108"/>
    </row>
    <row r="30" spans="1:28" s="98" customFormat="1" ht="24" customHeight="1">
      <c r="A30" s="202" t="s">
        <v>117</v>
      </c>
      <c r="B30" s="108"/>
      <c r="C30" s="94"/>
      <c r="D30" s="108"/>
      <c r="E30" s="108"/>
      <c r="G30" s="108"/>
      <c r="M30" s="108"/>
      <c r="N30" s="50"/>
      <c r="O30" s="108"/>
    </row>
    <row r="31" spans="1:28" s="98" customFormat="1" ht="24" customHeight="1">
      <c r="A31" s="121"/>
      <c r="B31" s="109"/>
      <c r="C31" s="109"/>
      <c r="D31" s="109"/>
      <c r="E31" s="373" t="s">
        <v>40</v>
      </c>
      <c r="F31" s="373"/>
      <c r="G31" s="373"/>
      <c r="H31" s="373"/>
      <c r="I31" s="373"/>
      <c r="J31" s="373"/>
      <c r="K31" s="373"/>
      <c r="L31" s="373"/>
      <c r="M31" s="373"/>
      <c r="N31" s="373"/>
      <c r="O31" s="373"/>
    </row>
    <row r="32" spans="1:28" s="98" customFormat="1" ht="24" customHeight="1">
      <c r="A32" s="121"/>
      <c r="B32" s="121"/>
      <c r="C32" s="121"/>
      <c r="D32" s="121"/>
      <c r="E32" s="370"/>
      <c r="F32" s="370"/>
      <c r="G32" s="370"/>
      <c r="H32" s="109"/>
      <c r="I32" s="370" t="s">
        <v>104</v>
      </c>
      <c r="J32" s="370"/>
      <c r="K32" s="370"/>
      <c r="L32" s="109"/>
      <c r="M32" s="370" t="s">
        <v>105</v>
      </c>
      <c r="N32" s="370"/>
      <c r="O32" s="370"/>
    </row>
    <row r="33" spans="1:19" s="98" customFormat="1" ht="24" customHeight="1">
      <c r="A33" s="121"/>
      <c r="B33" s="121"/>
      <c r="C33" s="109"/>
      <c r="D33" s="121"/>
      <c r="E33" s="109" t="s">
        <v>109</v>
      </c>
      <c r="F33" s="109"/>
      <c r="G33" s="109" t="s">
        <v>316</v>
      </c>
      <c r="H33" s="109"/>
      <c r="I33" s="111"/>
      <c r="J33" s="111" t="s">
        <v>118</v>
      </c>
      <c r="K33" s="111"/>
      <c r="L33" s="109"/>
      <c r="M33" s="373" t="s">
        <v>108</v>
      </c>
      <c r="N33" s="373"/>
      <c r="O33" s="373"/>
    </row>
    <row r="34" spans="1:19" s="98" customFormat="1" ht="24" customHeight="1">
      <c r="A34" s="111" t="s">
        <v>110</v>
      </c>
      <c r="B34" s="109"/>
      <c r="C34" s="111"/>
      <c r="D34" s="109"/>
      <c r="E34" s="111" t="s">
        <v>111</v>
      </c>
      <c r="F34" s="109"/>
      <c r="G34" s="111" t="s">
        <v>108</v>
      </c>
      <c r="H34" s="109"/>
      <c r="I34" s="111" t="str">
        <f>+I7</f>
        <v>June 30, 2022</v>
      </c>
      <c r="J34" s="109"/>
      <c r="K34" s="111" t="str">
        <f>+K7</f>
        <v>December 31, 2021</v>
      </c>
      <c r="L34" s="109"/>
      <c r="M34" s="111" t="str">
        <f>+I34</f>
        <v>June 30, 2022</v>
      </c>
      <c r="N34" s="109"/>
      <c r="O34" s="111" t="str">
        <f>+K34</f>
        <v>December 31, 2021</v>
      </c>
    </row>
    <row r="35" spans="1:19" s="98" customFormat="1" ht="24" customHeight="1">
      <c r="A35" s="94" t="s">
        <v>119</v>
      </c>
      <c r="B35" s="108"/>
      <c r="C35" s="94"/>
      <c r="D35" s="108"/>
      <c r="E35" s="94" t="s">
        <v>120</v>
      </c>
    </row>
    <row r="36" spans="1:19" s="98" customFormat="1" ht="24" customHeight="1">
      <c r="A36" s="94" t="s">
        <v>121</v>
      </c>
      <c r="B36" s="108"/>
      <c r="C36" s="94"/>
      <c r="D36" s="108"/>
      <c r="E36" s="94" t="s">
        <v>122</v>
      </c>
    </row>
    <row r="37" spans="1:19" s="98" customFormat="1" ht="24" customHeight="1">
      <c r="A37" s="94"/>
      <c r="B37" s="108"/>
      <c r="C37" s="94"/>
      <c r="D37" s="108"/>
      <c r="E37" s="94" t="s">
        <v>123</v>
      </c>
      <c r="G37" s="33">
        <v>200000000</v>
      </c>
      <c r="H37" s="33"/>
      <c r="I37" s="109">
        <v>73.12</v>
      </c>
      <c r="J37" s="109"/>
      <c r="K37" s="109">
        <v>73.12</v>
      </c>
      <c r="L37" s="33"/>
      <c r="M37" s="24">
        <v>135143869.86000001</v>
      </c>
      <c r="N37" s="24"/>
      <c r="O37" s="24">
        <v>135143869.86000001</v>
      </c>
    </row>
    <row r="38" spans="1:19" s="98" customFormat="1" ht="24" customHeight="1">
      <c r="A38" s="94" t="s">
        <v>124</v>
      </c>
      <c r="B38" s="108"/>
      <c r="C38" s="94"/>
      <c r="D38" s="108"/>
      <c r="E38" s="94" t="s">
        <v>120</v>
      </c>
      <c r="G38" s="50"/>
      <c r="H38" s="33"/>
      <c r="I38" s="109"/>
      <c r="J38" s="109"/>
      <c r="K38" s="109"/>
      <c r="L38" s="51"/>
      <c r="M38" s="24"/>
      <c r="N38" s="24"/>
      <c r="O38" s="24"/>
    </row>
    <row r="39" spans="1:19" s="98" customFormat="1" ht="24" customHeight="1">
      <c r="A39" s="94" t="s">
        <v>121</v>
      </c>
      <c r="B39" s="108"/>
      <c r="C39" s="94"/>
      <c r="D39" s="108"/>
      <c r="E39" s="94" t="s">
        <v>122</v>
      </c>
      <c r="G39" s="50"/>
      <c r="H39" s="33"/>
      <c r="I39" s="109"/>
      <c r="J39" s="109"/>
      <c r="K39" s="109"/>
      <c r="L39" s="51"/>
      <c r="M39" s="24"/>
      <c r="N39" s="24"/>
      <c r="O39" s="24"/>
    </row>
    <row r="40" spans="1:19" s="98" customFormat="1" ht="24" customHeight="1">
      <c r="B40" s="108"/>
      <c r="C40" s="94"/>
      <c r="D40" s="108"/>
      <c r="E40" s="94" t="s">
        <v>123</v>
      </c>
      <c r="G40" s="33">
        <v>200000000</v>
      </c>
      <c r="H40" s="33"/>
      <c r="I40" s="113">
        <v>65</v>
      </c>
      <c r="J40" s="113"/>
      <c r="K40" s="113">
        <v>65</v>
      </c>
      <c r="L40" s="33"/>
      <c r="M40" s="24">
        <v>126737788.48999999</v>
      </c>
      <c r="N40" s="24"/>
      <c r="O40" s="24">
        <v>126737788.48999999</v>
      </c>
    </row>
    <row r="41" spans="1:19" s="98" customFormat="1" ht="24" customHeight="1">
      <c r="A41" s="30"/>
      <c r="B41" s="61"/>
      <c r="C41"/>
      <c r="D41" s="108"/>
      <c r="E41" s="108"/>
      <c r="F41" s="108"/>
      <c r="G41" s="93"/>
      <c r="H41" s="93"/>
      <c r="I41" s="61"/>
      <c r="J41" s="61"/>
      <c r="K41" s="61"/>
      <c r="L41" s="51"/>
      <c r="M41" s="108"/>
      <c r="N41" s="108"/>
      <c r="O41" s="108"/>
      <c r="Q41" s="197"/>
      <c r="R41" s="61"/>
      <c r="S41"/>
    </row>
    <row r="42" spans="1:19" s="98" customFormat="1" ht="24" customHeight="1">
      <c r="B42" s="108"/>
      <c r="C42" s="94"/>
      <c r="D42" s="108"/>
      <c r="E42" s="94"/>
      <c r="G42" s="33"/>
      <c r="H42" s="33"/>
      <c r="I42" s="109"/>
      <c r="J42" s="109"/>
      <c r="K42" s="109"/>
      <c r="L42" s="33"/>
      <c r="M42" s="24"/>
      <c r="N42" s="24"/>
      <c r="O42" s="24"/>
    </row>
    <row r="43" spans="1:19" s="98" customFormat="1" ht="24" customHeight="1">
      <c r="B43" s="108"/>
      <c r="C43" s="94"/>
      <c r="D43" s="108"/>
      <c r="E43" s="94"/>
      <c r="G43" s="108"/>
      <c r="H43" s="69"/>
      <c r="I43" s="33"/>
      <c r="J43" s="73"/>
      <c r="K43" s="33"/>
      <c r="L43" s="73"/>
      <c r="M43" s="108"/>
      <c r="N43" s="108"/>
      <c r="O43" s="108"/>
    </row>
    <row r="44" spans="1:19" s="98" customFormat="1" ht="24" customHeight="1">
      <c r="A44" s="370" t="s">
        <v>301</v>
      </c>
      <c r="B44" s="370"/>
      <c r="C44" s="370"/>
      <c r="D44" s="370"/>
      <c r="E44" s="370"/>
      <c r="F44" s="370"/>
      <c r="G44" s="370"/>
      <c r="H44" s="370"/>
      <c r="I44" s="370"/>
      <c r="J44" s="370"/>
      <c r="K44" s="370"/>
      <c r="L44" s="370"/>
      <c r="M44" s="370"/>
      <c r="N44" s="370"/>
      <c r="O44" s="370"/>
    </row>
    <row r="45" spans="1:19" s="98" customFormat="1" ht="24" customHeight="1">
      <c r="A45" s="108"/>
      <c r="B45" s="108"/>
      <c r="C45" s="369" t="s">
        <v>438</v>
      </c>
      <c r="D45" s="369"/>
      <c r="E45" s="369"/>
      <c r="F45" s="369"/>
      <c r="G45" s="369"/>
      <c r="H45" s="369"/>
      <c r="I45" s="369"/>
      <c r="J45" s="369"/>
      <c r="K45" s="369"/>
      <c r="L45" s="369"/>
      <c r="M45" s="369"/>
      <c r="N45" s="108"/>
      <c r="O45" s="108"/>
    </row>
    <row r="46" spans="1:19" customFormat="1" ht="23.4" customHeight="1">
      <c r="A46" s="370" t="s">
        <v>963</v>
      </c>
      <c r="B46" s="370"/>
      <c r="C46" s="370"/>
      <c r="D46" s="370"/>
      <c r="E46" s="370"/>
      <c r="F46" s="370"/>
      <c r="G46" s="370"/>
      <c r="H46" s="370"/>
      <c r="I46" s="370"/>
      <c r="J46" s="370"/>
      <c r="K46" s="370"/>
      <c r="L46" s="370"/>
      <c r="M46" s="370"/>
      <c r="N46" s="370"/>
      <c r="O46" s="370"/>
      <c r="P46" s="108"/>
      <c r="Q46" s="108"/>
    </row>
    <row r="47" spans="1:19" customFormat="1" ht="23.4" customHeight="1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8"/>
      <c r="Q47" s="108"/>
    </row>
    <row r="48" spans="1:19" customFormat="1" ht="23.4" customHeight="1">
      <c r="A48" s="121"/>
      <c r="B48" s="109"/>
      <c r="C48" s="109"/>
      <c r="D48" s="109"/>
      <c r="E48" s="373" t="s">
        <v>40</v>
      </c>
      <c r="F48" s="373"/>
      <c r="G48" s="373"/>
      <c r="H48" s="373"/>
      <c r="I48" s="373"/>
      <c r="J48" s="373"/>
      <c r="K48" s="373"/>
      <c r="L48" s="373"/>
      <c r="M48" s="373"/>
      <c r="N48" s="373"/>
      <c r="O48" s="373"/>
      <c r="P48" s="108"/>
      <c r="Q48" s="108"/>
    </row>
    <row r="49" spans="1:17" customFormat="1" ht="23.4" customHeight="1">
      <c r="A49" s="121"/>
      <c r="B49" s="121"/>
      <c r="C49" s="121"/>
      <c r="D49" s="121"/>
      <c r="E49" s="370"/>
      <c r="F49" s="370"/>
      <c r="G49" s="370"/>
      <c r="H49" s="109"/>
      <c r="I49" s="370" t="s">
        <v>104</v>
      </c>
      <c r="J49" s="370"/>
      <c r="K49" s="370"/>
      <c r="L49" s="109"/>
      <c r="M49" s="370" t="s">
        <v>105</v>
      </c>
      <c r="N49" s="370"/>
      <c r="O49" s="370"/>
      <c r="P49" s="108"/>
      <c r="Q49" s="108"/>
    </row>
    <row r="50" spans="1:17" customFormat="1" ht="23.4" customHeight="1">
      <c r="A50" s="121"/>
      <c r="B50" s="121"/>
      <c r="C50" s="109"/>
      <c r="D50" s="121"/>
      <c r="E50" s="109" t="s">
        <v>109</v>
      </c>
      <c r="F50" s="109"/>
      <c r="G50" s="109" t="s">
        <v>316</v>
      </c>
      <c r="H50" s="109"/>
      <c r="I50" s="111"/>
      <c r="J50" s="111" t="s">
        <v>118</v>
      </c>
      <c r="K50" s="111"/>
      <c r="L50" s="109"/>
      <c r="M50" s="373" t="s">
        <v>108</v>
      </c>
      <c r="N50" s="373"/>
      <c r="O50" s="373"/>
      <c r="P50" s="108"/>
      <c r="Q50" s="108"/>
    </row>
    <row r="51" spans="1:17" customFormat="1" ht="23.4" customHeight="1">
      <c r="A51" s="111" t="s">
        <v>110</v>
      </c>
      <c r="B51" s="109"/>
      <c r="C51" s="111"/>
      <c r="D51" s="109"/>
      <c r="E51" s="111" t="s">
        <v>111</v>
      </c>
      <c r="F51" s="109"/>
      <c r="G51" s="111" t="s">
        <v>108</v>
      </c>
      <c r="H51" s="109"/>
      <c r="I51" s="111" t="str">
        <f>+I34</f>
        <v>June 30, 2022</v>
      </c>
      <c r="J51" s="109"/>
      <c r="K51" s="111" t="str">
        <f>+K34</f>
        <v>December 31, 2021</v>
      </c>
      <c r="L51" s="109"/>
      <c r="M51" s="111" t="str">
        <f>+I51</f>
        <v>June 30, 2022</v>
      </c>
      <c r="N51" s="109"/>
      <c r="O51" s="111" t="str">
        <f>+K51</f>
        <v>December 31, 2021</v>
      </c>
      <c r="P51" s="108"/>
      <c r="Q51" s="108"/>
    </row>
    <row r="52" spans="1:17" s="98" customFormat="1" ht="23.4" customHeight="1">
      <c r="A52" s="94" t="s">
        <v>73</v>
      </c>
      <c r="B52" s="108"/>
      <c r="C52" s="94"/>
      <c r="D52" s="108"/>
      <c r="E52" s="94" t="s">
        <v>120</v>
      </c>
      <c r="G52" s="33"/>
      <c r="H52" s="33"/>
      <c r="I52" s="109"/>
      <c r="J52" s="109"/>
      <c r="K52" s="109"/>
      <c r="L52" s="33"/>
      <c r="M52" s="24"/>
      <c r="N52" s="24"/>
      <c r="O52" s="24"/>
    </row>
    <row r="53" spans="1:17" s="98" customFormat="1" ht="23.4" customHeight="1">
      <c r="A53" s="108"/>
      <c r="B53" s="108"/>
      <c r="C53" s="94"/>
      <c r="D53" s="108"/>
      <c r="E53" s="94" t="s">
        <v>122</v>
      </c>
      <c r="G53" s="33"/>
      <c r="H53" s="33"/>
      <c r="I53" s="109"/>
      <c r="J53" s="109"/>
      <c r="K53" s="109"/>
      <c r="L53" s="33"/>
      <c r="M53" s="24"/>
      <c r="N53" s="24"/>
      <c r="O53" s="24"/>
    </row>
    <row r="54" spans="1:17" s="98" customFormat="1" ht="23.4" customHeight="1">
      <c r="B54" s="108"/>
      <c r="C54" s="94"/>
      <c r="D54" s="108"/>
      <c r="E54" s="94" t="s">
        <v>123</v>
      </c>
      <c r="G54" s="33">
        <v>404450000</v>
      </c>
      <c r="H54" s="33"/>
      <c r="I54" s="109">
        <v>94.91</v>
      </c>
      <c r="J54" s="109"/>
      <c r="K54" s="109">
        <v>94.91</v>
      </c>
      <c r="L54" s="33"/>
      <c r="M54" s="24">
        <v>401724970</v>
      </c>
      <c r="N54" s="24"/>
      <c r="O54" s="24">
        <v>401724970</v>
      </c>
    </row>
    <row r="55" spans="1:17" s="98" customFormat="1" ht="23.4" customHeight="1">
      <c r="A55" s="94" t="s">
        <v>125</v>
      </c>
      <c r="B55" s="108"/>
      <c r="C55" s="94"/>
      <c r="D55" s="108"/>
      <c r="E55" s="94" t="s">
        <v>120</v>
      </c>
      <c r="G55" s="33"/>
      <c r="H55" s="33"/>
      <c r="I55" s="108"/>
      <c r="J55" s="33"/>
      <c r="K55" s="108"/>
      <c r="L55" s="33"/>
      <c r="M55" s="33"/>
      <c r="N55" s="33"/>
      <c r="O55" s="33"/>
    </row>
    <row r="56" spans="1:17" s="98" customFormat="1" ht="23.4" customHeight="1">
      <c r="A56" s="94" t="s">
        <v>121</v>
      </c>
      <c r="B56" s="108"/>
      <c r="C56" s="94"/>
      <c r="D56" s="108"/>
      <c r="E56" s="94" t="s">
        <v>122</v>
      </c>
      <c r="G56" s="33"/>
      <c r="H56" s="33"/>
      <c r="I56" s="108"/>
      <c r="J56" s="33"/>
      <c r="K56" s="108"/>
      <c r="L56" s="33"/>
      <c r="M56" s="33"/>
      <c r="N56" s="33"/>
      <c r="O56" s="33"/>
    </row>
    <row r="57" spans="1:17" s="98" customFormat="1" ht="23.4" customHeight="1">
      <c r="B57" s="108"/>
      <c r="C57" s="94"/>
      <c r="D57" s="108"/>
      <c r="E57" s="94" t="s">
        <v>123</v>
      </c>
      <c r="G57" s="33">
        <v>250000000</v>
      </c>
      <c r="H57" s="33"/>
      <c r="I57" s="113">
        <v>60</v>
      </c>
      <c r="J57" s="113"/>
      <c r="K57" s="113">
        <v>60</v>
      </c>
      <c r="L57" s="33"/>
      <c r="M57" s="24">
        <v>149999970</v>
      </c>
      <c r="N57" s="24"/>
      <c r="O57" s="24">
        <v>149999970</v>
      </c>
    </row>
    <row r="58" spans="1:17" s="98" customFormat="1" ht="23.4" customHeight="1">
      <c r="A58" s="98" t="s">
        <v>126</v>
      </c>
      <c r="B58" s="108"/>
      <c r="C58" s="94"/>
      <c r="D58" s="108"/>
      <c r="E58" s="94" t="s">
        <v>120</v>
      </c>
      <c r="G58" s="33"/>
      <c r="H58" s="33"/>
      <c r="I58" s="108"/>
      <c r="J58" s="108"/>
      <c r="K58" s="108"/>
      <c r="L58" s="33"/>
      <c r="M58" s="24"/>
      <c r="N58" s="24"/>
      <c r="O58" s="24"/>
    </row>
    <row r="59" spans="1:17" s="98" customFormat="1" ht="23.4" customHeight="1">
      <c r="A59" s="94" t="s">
        <v>121</v>
      </c>
      <c r="B59" s="108"/>
      <c r="C59" s="94"/>
      <c r="D59" s="108"/>
      <c r="E59" s="94" t="s">
        <v>122</v>
      </c>
      <c r="G59" s="33"/>
      <c r="H59" s="33"/>
      <c r="I59" s="108"/>
      <c r="J59" s="108"/>
      <c r="K59" s="108"/>
      <c r="L59" s="33"/>
      <c r="M59" s="24"/>
      <c r="N59" s="24"/>
      <c r="O59" s="24"/>
    </row>
    <row r="60" spans="1:17" s="98" customFormat="1" ht="23.4" customHeight="1">
      <c r="B60" s="108"/>
      <c r="C60" s="94"/>
      <c r="D60" s="108"/>
      <c r="E60" s="94" t="s">
        <v>123</v>
      </c>
      <c r="G60" s="33">
        <v>250000000</v>
      </c>
      <c r="H60" s="33"/>
      <c r="I60" s="113">
        <v>51</v>
      </c>
      <c r="J60" s="113"/>
      <c r="K60" s="113">
        <v>51</v>
      </c>
      <c r="L60" s="33"/>
      <c r="M60" s="24">
        <v>127499970</v>
      </c>
      <c r="N60" s="24"/>
      <c r="O60" s="24">
        <v>127499970</v>
      </c>
    </row>
    <row r="61" spans="1:17" s="98" customFormat="1" ht="23.4" customHeight="1">
      <c r="A61" s="51" t="s">
        <v>127</v>
      </c>
      <c r="B61" s="108"/>
      <c r="C61" s="94"/>
      <c r="D61" s="108"/>
      <c r="E61" s="94" t="s">
        <v>120</v>
      </c>
      <c r="G61" s="33"/>
      <c r="H61" s="33"/>
      <c r="I61" s="113"/>
      <c r="J61" s="113"/>
      <c r="K61" s="113"/>
      <c r="L61" s="33"/>
      <c r="M61" s="24"/>
      <c r="N61" s="24"/>
      <c r="O61" s="24"/>
    </row>
    <row r="62" spans="1:17" s="98" customFormat="1" ht="23.4" customHeight="1">
      <c r="A62" s="108"/>
      <c r="B62" s="108"/>
      <c r="C62" s="108"/>
      <c r="D62" s="108"/>
      <c r="E62" s="94" t="s">
        <v>122</v>
      </c>
      <c r="F62" s="108"/>
      <c r="G62" s="33"/>
      <c r="H62" s="33"/>
      <c r="I62" s="113"/>
      <c r="J62" s="113"/>
      <c r="K62" s="113"/>
      <c r="L62" s="33"/>
      <c r="M62" s="24"/>
      <c r="N62" s="24"/>
      <c r="O62" s="24"/>
    </row>
    <row r="63" spans="1:17" s="98" customFormat="1" ht="23.4" customHeight="1">
      <c r="B63" s="108"/>
      <c r="C63" s="94"/>
      <c r="D63" s="108"/>
      <c r="E63" s="94" t="s">
        <v>123</v>
      </c>
      <c r="G63" s="33">
        <v>200000000</v>
      </c>
      <c r="H63" s="33"/>
      <c r="I63" s="113">
        <v>85</v>
      </c>
      <c r="J63" s="113"/>
      <c r="K63" s="113">
        <v>85</v>
      </c>
      <c r="L63" s="33"/>
      <c r="M63" s="24">
        <v>170739500</v>
      </c>
      <c r="N63" s="24"/>
      <c r="O63" s="24">
        <v>170739500</v>
      </c>
    </row>
    <row r="64" spans="1:17" s="98" customFormat="1" ht="23.4" customHeight="1">
      <c r="A64" s="51" t="s">
        <v>128</v>
      </c>
      <c r="B64" s="108"/>
      <c r="C64" s="94"/>
      <c r="D64" s="108"/>
      <c r="E64" s="94" t="s">
        <v>120</v>
      </c>
      <c r="G64" s="33"/>
      <c r="H64" s="33"/>
      <c r="I64" s="109"/>
      <c r="J64" s="109"/>
      <c r="K64" s="109"/>
      <c r="L64" s="33"/>
      <c r="M64" s="24"/>
      <c r="N64" s="24"/>
      <c r="O64" s="24"/>
    </row>
    <row r="65" spans="1:18" s="98" customFormat="1" ht="23.4" customHeight="1">
      <c r="A65" s="108"/>
      <c r="B65" s="108"/>
      <c r="C65" s="94"/>
      <c r="D65" s="108"/>
      <c r="E65" s="94" t="s">
        <v>122</v>
      </c>
      <c r="G65" s="33"/>
      <c r="H65" s="33"/>
      <c r="I65" s="109"/>
      <c r="J65" s="109"/>
      <c r="K65" s="109"/>
      <c r="L65" s="33"/>
      <c r="M65" s="108"/>
      <c r="N65" s="108"/>
      <c r="O65" s="108"/>
    </row>
    <row r="66" spans="1:18" s="98" customFormat="1" ht="23.4" customHeight="1">
      <c r="B66" s="108"/>
      <c r="C66" s="94"/>
      <c r="D66" s="108"/>
      <c r="E66" s="94" t="s">
        <v>123</v>
      </c>
      <c r="G66" s="33">
        <v>260000000</v>
      </c>
      <c r="H66" s="69"/>
      <c r="I66" s="109">
        <v>99.23</v>
      </c>
      <c r="J66" s="109"/>
      <c r="K66" s="109">
        <v>99.23</v>
      </c>
      <c r="L66" s="73"/>
      <c r="M66" s="24">
        <v>257999990</v>
      </c>
      <c r="N66" s="24"/>
      <c r="O66" s="24">
        <v>257999990</v>
      </c>
    </row>
    <row r="67" spans="1:18" s="98" customFormat="1" ht="23.4" customHeight="1">
      <c r="A67" s="51" t="s">
        <v>129</v>
      </c>
      <c r="B67" s="108"/>
      <c r="C67" s="94"/>
      <c r="D67" s="108"/>
      <c r="E67" s="94" t="s">
        <v>120</v>
      </c>
      <c r="G67" s="33"/>
      <c r="H67" s="33"/>
      <c r="I67" s="109"/>
      <c r="J67" s="109"/>
      <c r="K67" s="109"/>
      <c r="L67" s="33"/>
      <c r="M67" s="24"/>
      <c r="N67" s="24"/>
      <c r="O67" s="24"/>
    </row>
    <row r="68" spans="1:18" s="98" customFormat="1" ht="23.4" customHeight="1">
      <c r="A68" s="108"/>
      <c r="B68" s="108"/>
      <c r="C68" s="94"/>
      <c r="D68" s="108"/>
      <c r="E68" s="94" t="s">
        <v>122</v>
      </c>
      <c r="G68" s="33"/>
      <c r="H68" s="33"/>
      <c r="I68" s="109"/>
      <c r="J68" s="109"/>
      <c r="K68" s="109"/>
      <c r="L68" s="33"/>
      <c r="M68" s="24"/>
      <c r="N68" s="24"/>
      <c r="O68" s="24"/>
    </row>
    <row r="69" spans="1:18" s="98" customFormat="1" ht="23.4" customHeight="1">
      <c r="B69" s="108"/>
      <c r="C69" s="94"/>
      <c r="D69" s="108"/>
      <c r="E69" s="94" t="s">
        <v>123</v>
      </c>
      <c r="G69" s="33">
        <v>260000000</v>
      </c>
      <c r="H69" s="69"/>
      <c r="I69" s="109">
        <v>99.23</v>
      </c>
      <c r="J69" s="109"/>
      <c r="K69" s="109">
        <v>99.23</v>
      </c>
      <c r="L69" s="73"/>
      <c r="M69" s="24">
        <v>257999990</v>
      </c>
      <c r="N69" s="24"/>
      <c r="O69" s="24">
        <v>257999990</v>
      </c>
    </row>
    <row r="70" spans="1:18" s="98" customFormat="1" ht="23.4" customHeight="1">
      <c r="A70" s="51" t="s">
        <v>130</v>
      </c>
      <c r="B70" s="108"/>
      <c r="C70" s="94"/>
      <c r="D70" s="108"/>
      <c r="E70" s="94" t="s">
        <v>120</v>
      </c>
      <c r="G70" s="33"/>
      <c r="H70" s="33"/>
      <c r="I70" s="109"/>
      <c r="J70" s="109"/>
      <c r="K70" s="109"/>
      <c r="L70" s="33"/>
      <c r="M70" s="24"/>
      <c r="N70" s="24"/>
      <c r="O70" s="24"/>
    </row>
    <row r="71" spans="1:18" s="98" customFormat="1" ht="23.4" customHeight="1">
      <c r="A71" s="108"/>
      <c r="B71" s="108"/>
      <c r="C71" s="94"/>
      <c r="D71" s="108"/>
      <c r="E71" s="94" t="s">
        <v>122</v>
      </c>
      <c r="G71" s="33"/>
      <c r="H71" s="33"/>
      <c r="I71" s="109"/>
      <c r="J71" s="109"/>
      <c r="K71" s="109"/>
      <c r="L71" s="33"/>
      <c r="M71" s="24"/>
      <c r="N71" s="24"/>
      <c r="O71" s="24"/>
    </row>
    <row r="72" spans="1:18" s="98" customFormat="1" ht="23.4" customHeight="1">
      <c r="B72" s="108"/>
      <c r="C72" s="94"/>
      <c r="D72" s="108"/>
      <c r="E72" s="94" t="s">
        <v>123</v>
      </c>
      <c r="G72" s="33">
        <v>200000000</v>
      </c>
      <c r="H72" s="69"/>
      <c r="I72" s="113">
        <v>99</v>
      </c>
      <c r="J72" s="113"/>
      <c r="K72" s="113">
        <v>99</v>
      </c>
      <c r="L72" s="73"/>
      <c r="M72" s="24">
        <v>197999990</v>
      </c>
      <c r="N72" s="24"/>
      <c r="O72" s="24">
        <v>197999990</v>
      </c>
    </row>
    <row r="73" spans="1:18" s="51" customFormat="1" ht="23.4" customHeight="1">
      <c r="A73" s="51" t="s">
        <v>451</v>
      </c>
      <c r="B73" s="108"/>
      <c r="C73" s="94"/>
      <c r="D73" s="108"/>
      <c r="E73" s="94" t="s">
        <v>15</v>
      </c>
      <c r="F73" s="108"/>
      <c r="G73" s="33"/>
      <c r="H73" s="108"/>
      <c r="I73" s="109"/>
      <c r="J73" s="109"/>
      <c r="K73" s="109"/>
      <c r="L73" s="73"/>
      <c r="M73" s="24"/>
      <c r="N73" s="24"/>
      <c r="O73" s="24"/>
    </row>
    <row r="74" spans="1:18" ht="23.4" customHeight="1">
      <c r="B74" s="108"/>
      <c r="C74" s="94"/>
      <c r="D74" s="108"/>
      <c r="E74" s="94" t="s">
        <v>16</v>
      </c>
      <c r="F74" s="108"/>
      <c r="G74" s="33">
        <v>257200000</v>
      </c>
      <c r="H74" s="108"/>
      <c r="I74" s="113">
        <v>99.9</v>
      </c>
      <c r="J74" s="109"/>
      <c r="K74" s="113">
        <v>99.9</v>
      </c>
      <c r="L74" s="73"/>
      <c r="M74" s="24">
        <v>192000000</v>
      </c>
      <c r="N74" s="24"/>
      <c r="O74" s="24">
        <v>192000000</v>
      </c>
    </row>
    <row r="75" spans="1:18" ht="23.4" customHeight="1">
      <c r="A75" s="51" t="s">
        <v>563</v>
      </c>
      <c r="B75" s="316"/>
      <c r="C75" s="94"/>
      <c r="D75" s="316"/>
      <c r="E75" s="94" t="s">
        <v>120</v>
      </c>
      <c r="F75" s="316"/>
      <c r="G75" s="33"/>
      <c r="H75" s="316"/>
      <c r="I75" s="113"/>
      <c r="J75" s="317"/>
      <c r="K75" s="113"/>
      <c r="L75" s="73"/>
      <c r="M75" s="24"/>
      <c r="N75" s="24"/>
      <c r="O75" s="24"/>
    </row>
    <row r="76" spans="1:18" ht="23.4" customHeight="1">
      <c r="B76" s="316"/>
      <c r="C76" s="94"/>
      <c r="D76" s="316"/>
      <c r="E76" s="94" t="s">
        <v>1516</v>
      </c>
      <c r="F76" s="316"/>
      <c r="G76" s="33">
        <v>7650000</v>
      </c>
      <c r="H76" s="316"/>
      <c r="I76" s="113">
        <v>51</v>
      </c>
      <c r="J76" s="317"/>
      <c r="K76" s="328" t="s">
        <v>450</v>
      </c>
      <c r="L76" s="73"/>
      <c r="M76" s="24">
        <v>7650000</v>
      </c>
      <c r="N76" s="24"/>
      <c r="O76" s="24">
        <v>0</v>
      </c>
    </row>
    <row r="77" spans="1:18" ht="23.4" customHeight="1" thickBot="1">
      <c r="A77" s="51"/>
      <c r="B77" s="91"/>
      <c r="C77" s="108"/>
      <c r="D77" s="91"/>
      <c r="E77" s="108"/>
      <c r="F77" s="108"/>
      <c r="G77" s="108" t="s">
        <v>45</v>
      </c>
      <c r="H77" s="33"/>
      <c r="I77" s="108"/>
      <c r="J77" s="33"/>
      <c r="K77" s="33"/>
      <c r="L77" s="33"/>
      <c r="M77" s="46">
        <f>SUM(M37:M76)</f>
        <v>2025496038.3499999</v>
      </c>
      <c r="N77" s="108"/>
      <c r="O77" s="46">
        <f>SUM(O37:O76)</f>
        <v>2017846038.3499999</v>
      </c>
      <c r="R77" s="51"/>
    </row>
    <row r="78" spans="1:18" ht="23.4" customHeight="1" thickTop="1">
      <c r="A78" s="51"/>
      <c r="B78" s="91"/>
      <c r="C78" s="108"/>
      <c r="D78" s="91"/>
      <c r="E78" s="108"/>
      <c r="F78" s="108"/>
      <c r="G78" s="108"/>
      <c r="H78" s="33"/>
      <c r="I78" s="108"/>
      <c r="J78" s="33"/>
      <c r="K78" s="33"/>
      <c r="L78" s="33"/>
      <c r="M78" s="47"/>
      <c r="N78" s="108"/>
      <c r="O78" s="47"/>
      <c r="R78" s="51"/>
    </row>
    <row r="79" spans="1:18" ht="23.4" customHeight="1">
      <c r="A79" s="67" t="s">
        <v>1492</v>
      </c>
      <c r="B79" s="91"/>
      <c r="C79" s="108"/>
      <c r="D79" s="91"/>
      <c r="E79" s="108"/>
      <c r="F79" s="108"/>
      <c r="G79" s="108"/>
      <c r="H79" s="33"/>
      <c r="I79" s="108"/>
      <c r="J79" s="33"/>
      <c r="K79" s="33"/>
      <c r="L79" s="33"/>
      <c r="M79" s="47"/>
      <c r="N79" s="108"/>
      <c r="O79" s="47"/>
      <c r="R79" s="51"/>
    </row>
    <row r="80" spans="1:18" ht="23.4" customHeight="1">
      <c r="A80" s="67" t="s">
        <v>1331</v>
      </c>
      <c r="B80" s="91"/>
      <c r="C80" s="108"/>
      <c r="D80" s="91"/>
      <c r="E80" s="108"/>
      <c r="F80" s="108"/>
      <c r="G80" s="108"/>
      <c r="H80" s="33"/>
      <c r="I80" s="108"/>
      <c r="J80" s="33"/>
      <c r="K80" s="33"/>
      <c r="L80" s="33"/>
      <c r="M80" s="47"/>
      <c r="N80" s="108"/>
      <c r="O80" s="47"/>
      <c r="R80" s="51"/>
    </row>
    <row r="81" spans="1:18" ht="23.4" customHeight="1">
      <c r="A81" s="67" t="s">
        <v>1491</v>
      </c>
      <c r="B81" s="67"/>
      <c r="C81" s="108"/>
      <c r="D81" s="91"/>
      <c r="E81" s="108"/>
      <c r="F81" s="108"/>
      <c r="G81" s="108"/>
      <c r="H81" s="33"/>
      <c r="I81" s="108"/>
      <c r="J81" s="33"/>
      <c r="K81" s="33"/>
      <c r="L81" s="33"/>
      <c r="M81" s="47"/>
      <c r="N81" s="108"/>
      <c r="O81" s="47"/>
      <c r="R81" s="51"/>
    </row>
    <row r="82" spans="1:18" ht="23.4" customHeight="1">
      <c r="A82" s="67" t="s">
        <v>1332</v>
      </c>
      <c r="B82" s="67"/>
      <c r="C82" s="108"/>
      <c r="D82" s="91"/>
      <c r="E82" s="108"/>
      <c r="F82" s="108"/>
      <c r="G82" s="108"/>
      <c r="H82" s="33"/>
      <c r="I82" s="108"/>
      <c r="J82" s="33"/>
      <c r="K82" s="33"/>
      <c r="L82" s="33"/>
      <c r="M82" s="47"/>
      <c r="N82" s="108"/>
      <c r="O82" s="47"/>
      <c r="R82" s="51"/>
    </row>
    <row r="83" spans="1:18" ht="23.4" customHeight="1">
      <c r="A83" s="67" t="s">
        <v>1490</v>
      </c>
      <c r="B83" s="67"/>
      <c r="C83" s="108"/>
      <c r="D83" s="91"/>
      <c r="E83" s="108"/>
      <c r="F83" s="108"/>
      <c r="G83" s="108"/>
      <c r="H83" s="33"/>
      <c r="I83" s="108"/>
      <c r="J83" s="33"/>
      <c r="K83" s="33"/>
      <c r="L83" s="33"/>
      <c r="M83" s="47"/>
      <c r="N83" s="108"/>
      <c r="O83" s="47"/>
      <c r="R83" s="51"/>
    </row>
    <row r="84" spans="1:18" ht="23.4" customHeight="1">
      <c r="A84" s="67" t="s">
        <v>1330</v>
      </c>
      <c r="B84" s="67"/>
      <c r="C84" s="108"/>
      <c r="D84" s="91"/>
      <c r="E84" s="108"/>
      <c r="F84" s="108"/>
      <c r="G84" s="108"/>
      <c r="H84" s="33"/>
      <c r="I84" s="108"/>
      <c r="J84" s="33"/>
      <c r="K84" s="33"/>
      <c r="L84" s="33"/>
      <c r="M84" s="47"/>
      <c r="N84" s="108"/>
      <c r="O84" s="47"/>
      <c r="R84" s="51"/>
    </row>
    <row r="85" spans="1:18" ht="23.4" customHeight="1">
      <c r="A85" s="67" t="s">
        <v>1489</v>
      </c>
      <c r="B85" s="67"/>
      <c r="C85" s="316"/>
      <c r="D85" s="91"/>
      <c r="E85" s="316"/>
      <c r="F85" s="316"/>
      <c r="G85" s="316"/>
      <c r="H85" s="33"/>
      <c r="I85" s="316"/>
      <c r="J85" s="33"/>
      <c r="K85" s="33"/>
      <c r="L85" s="33"/>
      <c r="M85" s="47"/>
      <c r="N85" s="316"/>
      <c r="O85" s="47"/>
      <c r="R85" s="51"/>
    </row>
    <row r="86" spans="1:18" ht="23.4" customHeight="1">
      <c r="A86" s="67" t="s">
        <v>1566</v>
      </c>
      <c r="B86" s="67"/>
      <c r="C86" s="316"/>
      <c r="D86" s="91"/>
      <c r="E86" s="316"/>
      <c r="F86" s="316"/>
      <c r="G86" s="316"/>
      <c r="H86" s="33"/>
      <c r="I86" s="316"/>
      <c r="J86" s="33"/>
      <c r="K86" s="33"/>
      <c r="L86" s="33"/>
      <c r="M86" s="47"/>
      <c r="N86" s="316"/>
      <c r="O86" s="47"/>
      <c r="R86" s="51"/>
    </row>
    <row r="87" spans="1:18" ht="23.4" customHeight="1">
      <c r="A87" s="67" t="s">
        <v>1565</v>
      </c>
      <c r="B87" s="91"/>
      <c r="C87" s="108"/>
      <c r="D87" s="91"/>
      <c r="E87" s="108"/>
      <c r="F87" s="108"/>
      <c r="G87" s="108"/>
      <c r="H87" s="33"/>
      <c r="I87" s="108"/>
      <c r="J87" s="33"/>
      <c r="K87" s="33"/>
      <c r="L87" s="33"/>
      <c r="M87" s="47"/>
      <c r="N87" s="108"/>
      <c r="O87" s="47"/>
      <c r="R87" s="51"/>
    </row>
    <row r="88" spans="1:18" ht="23.4" customHeight="1">
      <c r="A88" s="67"/>
      <c r="B88" s="91"/>
      <c r="C88" s="108" t="s">
        <v>3</v>
      </c>
      <c r="D88" s="91"/>
      <c r="E88" s="108"/>
      <c r="F88" s="108"/>
      <c r="G88" s="108"/>
      <c r="H88" s="33"/>
      <c r="I88" s="108"/>
      <c r="J88" s="33"/>
      <c r="K88" s="33"/>
      <c r="L88" s="33"/>
      <c r="M88" s="47"/>
      <c r="N88" s="108"/>
      <c r="O88" s="47"/>
      <c r="R88" s="51"/>
    </row>
    <row r="89" spans="1:18" ht="23.4" customHeight="1">
      <c r="B89" s="108"/>
      <c r="C89" s="94"/>
      <c r="D89" s="108"/>
      <c r="E89" s="94"/>
      <c r="G89" s="33"/>
      <c r="H89" s="69"/>
      <c r="I89" s="113"/>
      <c r="J89" s="113"/>
      <c r="K89" s="113"/>
      <c r="L89" s="73"/>
      <c r="M89" s="24"/>
      <c r="N89" s="24"/>
      <c r="O89" s="24"/>
    </row>
    <row r="90" spans="1:18" ht="23.4" customHeight="1">
      <c r="A90" s="370" t="s">
        <v>301</v>
      </c>
      <c r="B90" s="370"/>
      <c r="C90" s="370"/>
      <c r="D90" s="370"/>
      <c r="E90" s="370"/>
      <c r="F90" s="370"/>
      <c r="G90" s="370"/>
      <c r="H90" s="370"/>
      <c r="I90" s="370"/>
      <c r="J90" s="370"/>
      <c r="K90" s="370"/>
      <c r="L90" s="370"/>
      <c r="M90" s="370"/>
      <c r="N90" s="370"/>
      <c r="O90" s="370"/>
    </row>
    <row r="91" spans="1:18" ht="23.4" customHeight="1">
      <c r="A91" s="108"/>
      <c r="B91" s="108"/>
      <c r="C91" s="369" t="s">
        <v>438</v>
      </c>
      <c r="D91" s="369"/>
      <c r="E91" s="369"/>
      <c r="F91" s="369"/>
      <c r="G91" s="369"/>
      <c r="H91" s="369"/>
      <c r="I91" s="369"/>
      <c r="J91" s="369"/>
      <c r="K91" s="369"/>
      <c r="L91" s="369"/>
      <c r="M91" s="369"/>
      <c r="N91" s="108"/>
      <c r="O91" s="108"/>
    </row>
    <row r="92" spans="1:18" s="67" customFormat="1" ht="24.9" customHeight="1"/>
    <row r="93" spans="1:18" s="67" customFormat="1" ht="24.9" customHeight="1"/>
  </sheetData>
  <sheetProtection formatCells="0" formatColumns="0" formatRows="0" insertColumns="0" insertRows="0" insertHyperlinks="0" deleteColumns="0" deleteRows="0" sort="0" autoFilter="0" pivotTables="0"/>
  <mergeCells count="22">
    <mergeCell ref="A90:O90"/>
    <mergeCell ref="C91:M91"/>
    <mergeCell ref="M50:O50"/>
    <mergeCell ref="E48:O48"/>
    <mergeCell ref="E49:G49"/>
    <mergeCell ref="I49:K49"/>
    <mergeCell ref="M49:O49"/>
    <mergeCell ref="C45:M45"/>
    <mergeCell ref="E31:O31"/>
    <mergeCell ref="A46:O46"/>
    <mergeCell ref="M32:O32"/>
    <mergeCell ref="I32:K32"/>
    <mergeCell ref="E32:G32"/>
    <mergeCell ref="M33:O33"/>
    <mergeCell ref="A44:O44"/>
    <mergeCell ref="A1:O1"/>
    <mergeCell ref="M6:O6"/>
    <mergeCell ref="E6:G6"/>
    <mergeCell ref="E5:G5"/>
    <mergeCell ref="M5:O5"/>
    <mergeCell ref="E4:O4"/>
    <mergeCell ref="I5:K5"/>
  </mergeCells>
  <pageMargins left="0.78740157480314965" right="0.19685039370078741" top="0.59055118110236227" bottom="0.39370078740157483" header="0.43307086614173229" footer="0.19685039370078741"/>
  <pageSetup paperSize="9" scale="70" orientation="portrait" r:id="rId1"/>
  <headerFooter alignWithMargins="0">
    <oddHeader>&amp;L&amp;"Angsana New,ธรรมดา"&amp;8THAI POLYCONS PUBLIC COMPANY LIMITED</oddHeader>
  </headerFooter>
  <rowBreaks count="1" manualBreakCount="1">
    <brk id="4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09"/>
  <sheetViews>
    <sheetView showGridLines="0" showRuler="0" zoomScaleNormal="100" zoomScaleSheetLayoutView="100" workbookViewId="0">
      <selection activeCell="R55" sqref="R55"/>
    </sheetView>
  </sheetViews>
  <sheetFormatPr defaultColWidth="9" defaultRowHeight="23.4" customHeight="1"/>
  <cols>
    <col min="1" max="1" width="5.59765625" style="98" customWidth="1"/>
    <col min="2" max="2" width="16.09765625" style="98" customWidth="1"/>
    <col min="3" max="3" width="0.3984375" style="98" customWidth="1"/>
    <col min="4" max="4" width="16.8984375" style="98" customWidth="1"/>
    <col min="5" max="5" width="0.3984375" style="98" customWidth="1"/>
    <col min="6" max="6" width="12.59765625" style="98" customWidth="1"/>
    <col min="7" max="7" width="0.3984375" style="98" customWidth="1"/>
    <col min="8" max="8" width="11.3984375" style="98" customWidth="1"/>
    <col min="9" max="9" width="0.3984375" style="98" customWidth="1"/>
    <col min="10" max="10" width="13.8984375" style="98" customWidth="1"/>
    <col min="11" max="11" width="0.3984375" style="98" customWidth="1"/>
    <col min="12" max="12" width="13.09765625" style="98" customWidth="1"/>
    <col min="13" max="13" width="0.3984375" style="98" customWidth="1"/>
    <col min="14" max="14" width="13.09765625" style="98" customWidth="1"/>
    <col min="15" max="15" width="0.3984375" style="98" customWidth="1"/>
    <col min="16" max="16" width="13.69921875" style="98" customWidth="1"/>
    <col min="17" max="17" width="0.3984375" style="98" customWidth="1"/>
    <col min="18" max="18" width="14.3984375" style="98" customWidth="1"/>
    <col min="19" max="19" width="2.19921875" style="98" customWidth="1"/>
    <col min="20" max="20" width="9" style="98"/>
    <col min="21" max="21" width="9" style="51"/>
    <col min="22" max="16384" width="9" style="90"/>
  </cols>
  <sheetData>
    <row r="1" spans="1:19" s="101" customFormat="1" ht="24.9" customHeight="1">
      <c r="A1" s="370" t="s">
        <v>964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370"/>
      <c r="Q1" s="370"/>
      <c r="R1" s="370"/>
      <c r="S1" s="108"/>
    </row>
    <row r="2" spans="1:19" s="98" customFormat="1" ht="24.9" customHeight="1">
      <c r="A2" s="67"/>
      <c r="B2" s="67" t="s">
        <v>834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51"/>
      <c r="Q2" s="51"/>
      <c r="R2" s="51"/>
    </row>
    <row r="3" spans="1:19" s="98" customFormat="1" ht="24.9" customHeight="1">
      <c r="A3" s="67" t="s">
        <v>588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</row>
    <row r="4" spans="1:19" s="98" customFormat="1" ht="24.9" customHeight="1">
      <c r="A4" s="67" t="s">
        <v>589</v>
      </c>
      <c r="B4" s="67"/>
      <c r="C4" s="210"/>
      <c r="D4" s="210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</row>
    <row r="5" spans="1:19" s="98" customFormat="1" ht="24.9" customHeight="1">
      <c r="A5" s="108"/>
      <c r="B5" s="108"/>
      <c r="C5" s="108"/>
      <c r="D5" s="111"/>
      <c r="E5" s="109"/>
      <c r="F5" s="111"/>
      <c r="G5" s="109"/>
      <c r="H5" s="111"/>
      <c r="I5" s="111"/>
      <c r="J5" s="111"/>
      <c r="K5" s="109"/>
      <c r="L5" s="373" t="s">
        <v>39</v>
      </c>
      <c r="M5" s="373"/>
      <c r="N5" s="373"/>
      <c r="O5" s="109"/>
      <c r="P5" s="373" t="s">
        <v>40</v>
      </c>
      <c r="Q5" s="373"/>
      <c r="R5" s="373"/>
    </row>
    <row r="6" spans="1:19" ht="24.9" customHeight="1">
      <c r="A6" s="108"/>
      <c r="B6" s="108"/>
      <c r="C6" s="108"/>
      <c r="D6" s="109" t="s">
        <v>109</v>
      </c>
      <c r="E6" s="109"/>
      <c r="F6" s="109" t="s">
        <v>316</v>
      </c>
      <c r="G6" s="109"/>
      <c r="H6" s="373" t="s">
        <v>131</v>
      </c>
      <c r="I6" s="373"/>
      <c r="J6" s="373"/>
      <c r="K6" s="109"/>
      <c r="L6" s="373" t="s">
        <v>132</v>
      </c>
      <c r="M6" s="373"/>
      <c r="N6" s="373"/>
      <c r="O6" s="109"/>
      <c r="P6" s="373" t="s">
        <v>133</v>
      </c>
      <c r="Q6" s="373"/>
      <c r="R6" s="373"/>
    </row>
    <row r="7" spans="1:19" ht="24.9" customHeight="1">
      <c r="A7" s="373" t="s">
        <v>110</v>
      </c>
      <c r="B7" s="373"/>
      <c r="C7" s="108"/>
      <c r="D7" s="111" t="s">
        <v>111</v>
      </c>
      <c r="E7" s="109"/>
      <c r="F7" s="111" t="s">
        <v>108</v>
      </c>
      <c r="G7" s="109"/>
      <c r="H7" s="111" t="str">
        <f>+'P26-27'!I34</f>
        <v>June 30, 2022</v>
      </c>
      <c r="I7" s="109"/>
      <c r="J7" s="111" t="str">
        <f>+'P26-27'!K34</f>
        <v>December 31, 2021</v>
      </c>
      <c r="K7" s="109"/>
      <c r="L7" s="111" t="str">
        <f>+H7</f>
        <v>June 30, 2022</v>
      </c>
      <c r="M7" s="109"/>
      <c r="N7" s="111" t="str">
        <f>+J7</f>
        <v>December 31, 2021</v>
      </c>
      <c r="O7" s="109"/>
      <c r="P7" s="111" t="str">
        <f>+L7</f>
        <v>June 30, 2022</v>
      </c>
      <c r="Q7" s="109"/>
      <c r="R7" s="111" t="str">
        <f>+N7</f>
        <v>December 31, 2021</v>
      </c>
    </row>
    <row r="8" spans="1:19" s="98" customFormat="1" ht="24.9" customHeight="1">
      <c r="A8" s="108" t="s">
        <v>134</v>
      </c>
      <c r="C8" s="108"/>
      <c r="D8" s="108" t="s">
        <v>135</v>
      </c>
      <c r="E8" s="108"/>
      <c r="Q8" s="51"/>
      <c r="R8" s="51"/>
    </row>
    <row r="9" spans="1:19" s="98" customFormat="1" ht="24.9" customHeight="1">
      <c r="A9" s="98" t="s">
        <v>136</v>
      </c>
      <c r="C9" s="108"/>
      <c r="D9" s="108" t="s">
        <v>137</v>
      </c>
      <c r="E9" s="108"/>
      <c r="G9" s="45"/>
      <c r="H9" s="109">
        <v>99.95</v>
      </c>
      <c r="I9" s="109"/>
      <c r="J9" s="109">
        <v>99.95</v>
      </c>
      <c r="K9" s="108"/>
      <c r="L9" s="45" t="s">
        <v>450</v>
      </c>
      <c r="M9" s="45"/>
      <c r="N9" s="45" t="s">
        <v>450</v>
      </c>
      <c r="O9" s="45"/>
      <c r="P9" s="45" t="s">
        <v>450</v>
      </c>
      <c r="Q9" s="45"/>
      <c r="R9" s="45" t="s">
        <v>450</v>
      </c>
    </row>
    <row r="10" spans="1:19" s="98" customFormat="1" ht="24.9" customHeight="1">
      <c r="A10" s="98" t="s">
        <v>138</v>
      </c>
      <c r="C10" s="108"/>
      <c r="G10" s="108"/>
      <c r="H10" s="109"/>
      <c r="I10" s="109"/>
      <c r="J10" s="109"/>
      <c r="K10" s="108"/>
      <c r="L10" s="45"/>
      <c r="M10" s="45"/>
      <c r="N10" s="45"/>
      <c r="O10" s="45"/>
      <c r="P10" s="45"/>
      <c r="Q10" s="45"/>
      <c r="R10" s="45"/>
    </row>
    <row r="11" spans="1:19" s="98" customFormat="1" ht="24.9" customHeight="1">
      <c r="A11" s="108" t="s">
        <v>57</v>
      </c>
      <c r="B11" s="108"/>
      <c r="C11" s="108"/>
      <c r="D11" s="108" t="s">
        <v>135</v>
      </c>
      <c r="E11" s="108"/>
      <c r="G11" s="108"/>
      <c r="H11" s="109"/>
      <c r="I11" s="109"/>
      <c r="J11" s="109"/>
      <c r="K11" s="108"/>
      <c r="L11" s="45"/>
      <c r="M11" s="45"/>
      <c r="N11" s="45"/>
      <c r="O11" s="45"/>
      <c r="P11" s="45"/>
      <c r="Q11" s="45"/>
      <c r="R11" s="45"/>
    </row>
    <row r="12" spans="1:19" s="98" customFormat="1" ht="24.9" customHeight="1">
      <c r="A12" s="108"/>
      <c r="B12" s="108"/>
      <c r="C12" s="108"/>
      <c r="D12" s="108" t="s">
        <v>137</v>
      </c>
      <c r="E12" s="108"/>
      <c r="G12" s="45"/>
      <c r="H12" s="113">
        <v>99</v>
      </c>
      <c r="I12" s="113"/>
      <c r="J12" s="113">
        <v>99</v>
      </c>
      <c r="K12" s="47"/>
      <c r="L12" s="45" t="s">
        <v>450</v>
      </c>
      <c r="M12" s="45"/>
      <c r="N12" s="45" t="s">
        <v>450</v>
      </c>
      <c r="O12" s="45"/>
      <c r="P12" s="45" t="s">
        <v>450</v>
      </c>
      <c r="Q12" s="45"/>
      <c r="R12" s="45" t="s">
        <v>450</v>
      </c>
    </row>
    <row r="13" spans="1:19" s="98" customFormat="1" ht="24.9" customHeight="1">
      <c r="A13" s="51"/>
      <c r="B13" s="51"/>
      <c r="C13" s="51"/>
      <c r="D13" s="108"/>
      <c r="E13" s="51"/>
      <c r="F13" s="51"/>
      <c r="G13" s="51"/>
      <c r="H13" s="51"/>
      <c r="I13" s="51"/>
      <c r="J13" s="51"/>
      <c r="K13" s="51"/>
      <c r="L13" s="29"/>
      <c r="M13" s="24"/>
      <c r="N13" s="29"/>
      <c r="O13" s="24"/>
      <c r="P13" s="29"/>
      <c r="Q13" s="24"/>
      <c r="R13" s="29"/>
    </row>
    <row r="14" spans="1:19" s="98" customFormat="1" ht="24.9" customHeight="1">
      <c r="A14" s="67" t="s">
        <v>590</v>
      </c>
      <c r="B14" s="108"/>
      <c r="C14" s="51"/>
      <c r="D14" s="108"/>
      <c r="E14" s="51"/>
      <c r="F14" s="51"/>
      <c r="G14" s="51"/>
      <c r="H14" s="108"/>
      <c r="I14" s="51"/>
      <c r="J14" s="108"/>
      <c r="K14" s="51"/>
      <c r="L14" s="51"/>
      <c r="M14" s="51"/>
      <c r="N14" s="51"/>
      <c r="O14" s="51"/>
      <c r="P14" s="51"/>
      <c r="Q14" s="51"/>
      <c r="R14" s="51"/>
    </row>
    <row r="15" spans="1:19" s="98" customFormat="1" ht="24.9" customHeight="1">
      <c r="A15" s="108"/>
      <c r="B15" s="108"/>
      <c r="C15" s="108"/>
      <c r="D15" s="111"/>
      <c r="E15" s="109"/>
      <c r="F15" s="111"/>
      <c r="G15" s="109"/>
      <c r="H15" s="111"/>
      <c r="I15" s="111"/>
      <c r="J15" s="111"/>
      <c r="K15" s="109"/>
      <c r="L15" s="373" t="s">
        <v>39</v>
      </c>
      <c r="M15" s="373"/>
      <c r="N15" s="373"/>
      <c r="O15" s="109"/>
      <c r="P15" s="373" t="s">
        <v>40</v>
      </c>
      <c r="Q15" s="373"/>
      <c r="R15" s="373"/>
    </row>
    <row r="16" spans="1:19" s="98" customFormat="1" ht="24.9" customHeight="1">
      <c r="A16" s="108"/>
      <c r="B16" s="108"/>
      <c r="C16" s="108"/>
      <c r="D16" s="109" t="s">
        <v>109</v>
      </c>
      <c r="E16" s="109"/>
      <c r="F16" s="109" t="s">
        <v>316</v>
      </c>
      <c r="G16" s="109"/>
      <c r="H16" s="373" t="s">
        <v>131</v>
      </c>
      <c r="I16" s="373"/>
      <c r="J16" s="373"/>
      <c r="K16" s="109"/>
      <c r="L16" s="373" t="s">
        <v>132</v>
      </c>
      <c r="M16" s="373"/>
      <c r="N16" s="373"/>
      <c r="O16" s="109"/>
      <c r="P16" s="373" t="s">
        <v>139</v>
      </c>
      <c r="Q16" s="373"/>
      <c r="R16" s="373"/>
    </row>
    <row r="17" spans="1:20" s="98" customFormat="1" ht="24.9" customHeight="1">
      <c r="A17" s="373" t="s">
        <v>110</v>
      </c>
      <c r="B17" s="373"/>
      <c r="C17" s="108"/>
      <c r="D17" s="111" t="s">
        <v>111</v>
      </c>
      <c r="E17" s="109"/>
      <c r="F17" s="111" t="s">
        <v>108</v>
      </c>
      <c r="G17" s="109"/>
      <c r="H17" s="111" t="str">
        <f>+H7</f>
        <v>June 30, 2022</v>
      </c>
      <c r="I17" s="109"/>
      <c r="J17" s="111" t="str">
        <f>+J7</f>
        <v>December 31, 2021</v>
      </c>
      <c r="K17" s="109"/>
      <c r="L17" s="111" t="str">
        <f>+L7</f>
        <v>June 30, 2022</v>
      </c>
      <c r="M17" s="109"/>
      <c r="N17" s="111" t="str">
        <f>+N7</f>
        <v>December 31, 2021</v>
      </c>
      <c r="O17" s="109"/>
      <c r="P17" s="111" t="str">
        <f>+P7</f>
        <v>June 30, 2022</v>
      </c>
      <c r="Q17" s="109"/>
      <c r="R17" s="111" t="str">
        <f>+R7</f>
        <v>December 31, 2021</v>
      </c>
    </row>
    <row r="18" spans="1:20" s="98" customFormat="1" ht="24.9" customHeight="1">
      <c r="A18" s="94" t="s">
        <v>140</v>
      </c>
      <c r="B18" s="51"/>
      <c r="C18" s="51"/>
      <c r="D18" s="94" t="s">
        <v>141</v>
      </c>
      <c r="E18" s="87"/>
      <c r="F18" s="129">
        <v>0</v>
      </c>
      <c r="G18" s="122"/>
      <c r="H18" s="109">
        <v>99.99</v>
      </c>
      <c r="I18" s="109"/>
      <c r="J18" s="109">
        <v>99.99</v>
      </c>
      <c r="K18" s="114"/>
      <c r="L18" s="114">
        <v>0</v>
      </c>
      <c r="M18" s="114"/>
      <c r="N18" s="114">
        <v>0</v>
      </c>
      <c r="O18" s="114"/>
      <c r="P18" s="114">
        <v>0</v>
      </c>
      <c r="Q18" s="114"/>
      <c r="R18" s="114">
        <v>0</v>
      </c>
    </row>
    <row r="19" spans="1:20" s="98" customFormat="1" ht="24.9" customHeight="1">
      <c r="A19" s="94"/>
      <c r="B19" s="51"/>
      <c r="C19" s="51"/>
      <c r="D19" s="94" t="s">
        <v>142</v>
      </c>
      <c r="E19" s="87"/>
      <c r="F19" s="50"/>
      <c r="G19" s="87"/>
      <c r="H19" s="51"/>
      <c r="I19" s="51"/>
      <c r="J19" s="108"/>
      <c r="K19" s="51"/>
      <c r="L19" s="51"/>
      <c r="M19" s="51"/>
      <c r="N19" s="51"/>
      <c r="O19" s="51"/>
      <c r="P19" s="51"/>
      <c r="Q19" s="51"/>
      <c r="R19" s="51"/>
    </row>
    <row r="20" spans="1:20" s="98" customFormat="1" ht="24.9" customHeight="1">
      <c r="A20" s="94"/>
      <c r="B20" s="51"/>
      <c r="C20" s="51"/>
      <c r="D20" s="94"/>
      <c r="E20" s="87"/>
      <c r="F20" s="50"/>
      <c r="G20" s="87"/>
      <c r="H20" s="51"/>
      <c r="I20" s="51"/>
      <c r="J20" s="108"/>
      <c r="K20" s="51"/>
      <c r="L20" s="51"/>
      <c r="M20" s="51"/>
      <c r="N20" s="51"/>
      <c r="O20" s="51"/>
      <c r="P20" s="51"/>
      <c r="Q20" s="51"/>
      <c r="R20" s="51"/>
    </row>
    <row r="21" spans="1:20" s="98" customFormat="1" ht="24.9" customHeight="1">
      <c r="A21" s="12" t="s">
        <v>1154</v>
      </c>
      <c r="B21" s="51"/>
      <c r="C21" s="51"/>
      <c r="D21" s="94"/>
      <c r="E21" s="87"/>
      <c r="F21" s="50"/>
      <c r="G21" s="87"/>
      <c r="H21" s="51"/>
      <c r="I21" s="51"/>
      <c r="J21" s="108"/>
      <c r="K21" s="51"/>
      <c r="L21" s="51"/>
      <c r="M21" s="51"/>
      <c r="N21" s="51"/>
      <c r="O21" s="51"/>
      <c r="P21" s="51"/>
      <c r="Q21" s="51"/>
      <c r="R21" s="51"/>
    </row>
    <row r="22" spans="1:20" s="98" customFormat="1" ht="24.9" customHeight="1">
      <c r="A22" s="109"/>
      <c r="B22" s="109"/>
      <c r="C22" s="109"/>
      <c r="D22" s="109"/>
      <c r="E22" s="109"/>
      <c r="F22" s="111"/>
      <c r="G22" s="109"/>
      <c r="H22" s="111"/>
      <c r="I22" s="111"/>
      <c r="J22" s="111"/>
      <c r="K22" s="109"/>
      <c r="L22" s="373" t="s">
        <v>39</v>
      </c>
      <c r="M22" s="373"/>
      <c r="N22" s="373"/>
      <c r="O22" s="109"/>
      <c r="P22" s="373" t="s">
        <v>40</v>
      </c>
      <c r="Q22" s="373"/>
      <c r="R22" s="373"/>
    </row>
    <row r="23" spans="1:20" s="98" customFormat="1" ht="24.9" customHeight="1">
      <c r="A23" s="109"/>
      <c r="B23" s="109"/>
      <c r="C23" s="109"/>
      <c r="D23" s="109" t="s">
        <v>109</v>
      </c>
      <c r="E23" s="109"/>
      <c r="F23" s="109" t="s">
        <v>316</v>
      </c>
      <c r="G23" s="109"/>
      <c r="H23" s="373" t="s">
        <v>131</v>
      </c>
      <c r="I23" s="373"/>
      <c r="J23" s="373"/>
      <c r="K23" s="109"/>
      <c r="L23" s="373" t="s">
        <v>132</v>
      </c>
      <c r="M23" s="373"/>
      <c r="N23" s="373"/>
      <c r="O23" s="109"/>
      <c r="P23" s="373" t="s">
        <v>133</v>
      </c>
      <c r="Q23" s="373"/>
      <c r="R23" s="373"/>
    </row>
    <row r="24" spans="1:20" s="98" customFormat="1" ht="24.9" customHeight="1">
      <c r="A24" s="373" t="s">
        <v>110</v>
      </c>
      <c r="B24" s="373"/>
      <c r="C24" s="109"/>
      <c r="D24" s="111" t="s">
        <v>111</v>
      </c>
      <c r="E24" s="109"/>
      <c r="F24" s="111" t="s">
        <v>108</v>
      </c>
      <c r="G24" s="109"/>
      <c r="H24" s="111" t="str">
        <f>+H7</f>
        <v>June 30, 2022</v>
      </c>
      <c r="I24" s="109"/>
      <c r="J24" s="111" t="str">
        <f>+J7</f>
        <v>December 31, 2021</v>
      </c>
      <c r="K24" s="109"/>
      <c r="L24" s="111" t="str">
        <f>+H24</f>
        <v>June 30, 2022</v>
      </c>
      <c r="M24" s="109"/>
      <c r="N24" s="111" t="str">
        <f>+J24</f>
        <v>December 31, 2021</v>
      </c>
      <c r="O24" s="109"/>
      <c r="P24" s="111" t="str">
        <f>+L24</f>
        <v>June 30, 2022</v>
      </c>
      <c r="Q24" s="109"/>
      <c r="R24" s="111" t="str">
        <f>+N24</f>
        <v>December 31, 2021</v>
      </c>
    </row>
    <row r="25" spans="1:20" s="98" customFormat="1" ht="24.9" customHeight="1">
      <c r="A25" s="51" t="s">
        <v>1028</v>
      </c>
      <c r="B25" s="108"/>
      <c r="C25" s="108"/>
      <c r="D25" s="175" t="s">
        <v>1184</v>
      </c>
      <c r="E25" s="87"/>
    </row>
    <row r="26" spans="1:20" s="98" customFormat="1" ht="24.9" customHeight="1">
      <c r="A26" s="51"/>
      <c r="B26" s="108"/>
      <c r="C26" s="108"/>
      <c r="D26" s="175" t="s">
        <v>1185</v>
      </c>
      <c r="E26" s="87"/>
    </row>
    <row r="27" spans="1:20" s="98" customFormat="1" ht="24.9" customHeight="1">
      <c r="A27" s="51"/>
      <c r="B27" s="108"/>
      <c r="C27" s="108"/>
      <c r="D27" s="175" t="s">
        <v>1186</v>
      </c>
      <c r="E27" s="87"/>
      <c r="F27" s="114"/>
      <c r="G27" s="45"/>
      <c r="H27" s="113"/>
      <c r="I27" s="109"/>
      <c r="J27" s="24"/>
      <c r="K27" s="73"/>
      <c r="L27" s="24"/>
      <c r="M27" s="24"/>
      <c r="N27" s="24"/>
      <c r="O27" s="24"/>
      <c r="P27" s="24"/>
      <c r="Q27" s="24"/>
      <c r="R27" s="24"/>
    </row>
    <row r="28" spans="1:20" s="98" customFormat="1" ht="24.9" customHeight="1">
      <c r="A28" s="51"/>
      <c r="B28" s="108"/>
      <c r="C28" s="108"/>
      <c r="D28" s="175" t="s">
        <v>1187</v>
      </c>
      <c r="E28" s="87"/>
      <c r="F28" s="114">
        <v>300000000</v>
      </c>
      <c r="G28" s="45"/>
      <c r="H28" s="113">
        <v>20</v>
      </c>
      <c r="I28" s="109"/>
      <c r="J28" s="24">
        <v>0</v>
      </c>
      <c r="K28" s="73"/>
      <c r="L28" s="24">
        <v>370000000</v>
      </c>
      <c r="M28" s="24"/>
      <c r="N28" s="24">
        <v>0</v>
      </c>
      <c r="O28" s="24"/>
      <c r="P28" s="24">
        <v>370000000</v>
      </c>
      <c r="Q28" s="24"/>
      <c r="R28" s="24">
        <v>0</v>
      </c>
    </row>
    <row r="29" spans="1:20" s="98" customFormat="1" ht="24.9" customHeight="1" thickBot="1">
      <c r="A29" s="51"/>
      <c r="B29" s="108"/>
      <c r="C29" s="108"/>
      <c r="D29" s="108" t="s">
        <v>45</v>
      </c>
      <c r="E29" s="87"/>
      <c r="F29" s="50"/>
      <c r="G29" s="87"/>
      <c r="H29" s="51"/>
      <c r="I29" s="51"/>
      <c r="J29" s="108"/>
      <c r="K29" s="51"/>
      <c r="L29" s="35">
        <f>SUM(L25:L28)</f>
        <v>370000000</v>
      </c>
      <c r="M29" s="24"/>
      <c r="N29" s="35">
        <f>SUM(N25:N28)</f>
        <v>0</v>
      </c>
      <c r="O29" s="24"/>
      <c r="P29" s="35">
        <f>SUM(P25:P28)</f>
        <v>370000000</v>
      </c>
      <c r="Q29" s="24"/>
      <c r="R29" s="35">
        <f>SUM(R25:R28)</f>
        <v>0</v>
      </c>
    </row>
    <row r="30" spans="1:20" s="98" customFormat="1" ht="24.9" customHeight="1" thickTop="1">
      <c r="A30" s="94"/>
      <c r="B30" s="51"/>
      <c r="C30" s="51"/>
      <c r="D30" s="108"/>
      <c r="E30" s="87"/>
      <c r="F30" s="50"/>
      <c r="G30" s="87"/>
      <c r="H30" s="51"/>
      <c r="I30" s="51"/>
      <c r="J30" s="108"/>
      <c r="K30" s="51"/>
      <c r="L30" s="51"/>
      <c r="M30" s="51"/>
      <c r="N30" s="51"/>
      <c r="O30" s="51"/>
      <c r="P30" s="51"/>
      <c r="Q30" s="51"/>
      <c r="R30" s="51"/>
    </row>
    <row r="31" spans="1:20" s="51" customFormat="1" ht="24.9" customHeight="1">
      <c r="A31" s="12" t="s">
        <v>1044</v>
      </c>
      <c r="B31" s="108"/>
      <c r="D31" s="108"/>
      <c r="H31" s="108"/>
      <c r="J31" s="108"/>
      <c r="S31" s="98"/>
      <c r="T31" s="98"/>
    </row>
    <row r="32" spans="1:20" s="98" customFormat="1" ht="24.9" customHeight="1">
      <c r="A32" s="95" t="s">
        <v>580</v>
      </c>
      <c r="B32" s="108"/>
      <c r="C32" s="87"/>
      <c r="D32" s="108"/>
      <c r="E32" s="108"/>
      <c r="F32" s="108"/>
      <c r="G32" s="108"/>
      <c r="H32" s="108"/>
      <c r="I32" s="108"/>
      <c r="J32" s="108"/>
      <c r="K32" s="51"/>
      <c r="L32" s="108"/>
      <c r="M32" s="108"/>
      <c r="N32" s="108"/>
      <c r="O32" s="108"/>
      <c r="P32" s="108"/>
      <c r="Q32" s="108"/>
      <c r="R32" s="108"/>
    </row>
    <row r="33" spans="1:20" s="51" customFormat="1" ht="24.9" customHeight="1">
      <c r="A33" s="109"/>
      <c r="B33" s="109"/>
      <c r="C33" s="109"/>
      <c r="D33" s="109"/>
      <c r="E33" s="109"/>
      <c r="F33" s="111"/>
      <c r="G33" s="109"/>
      <c r="H33" s="111"/>
      <c r="I33" s="111"/>
      <c r="J33" s="111"/>
      <c r="K33" s="109"/>
      <c r="L33" s="373" t="s">
        <v>39</v>
      </c>
      <c r="M33" s="373"/>
      <c r="N33" s="373"/>
      <c r="O33" s="109"/>
      <c r="P33" s="373" t="s">
        <v>40</v>
      </c>
      <c r="Q33" s="373"/>
      <c r="R33" s="373"/>
      <c r="S33" s="98"/>
      <c r="T33" s="98"/>
    </row>
    <row r="34" spans="1:20" s="51" customFormat="1" ht="24.9" customHeight="1">
      <c r="A34" s="109"/>
      <c r="B34" s="109"/>
      <c r="C34" s="109"/>
      <c r="D34" s="109" t="s">
        <v>109</v>
      </c>
      <c r="E34" s="109"/>
      <c r="F34" s="109" t="s">
        <v>316</v>
      </c>
      <c r="G34" s="109"/>
      <c r="H34" s="373" t="s">
        <v>131</v>
      </c>
      <c r="I34" s="373"/>
      <c r="J34" s="373"/>
      <c r="K34" s="109"/>
      <c r="L34" s="373" t="s">
        <v>132</v>
      </c>
      <c r="M34" s="373"/>
      <c r="N34" s="373"/>
      <c r="O34" s="109"/>
      <c r="P34" s="373" t="s">
        <v>133</v>
      </c>
      <c r="Q34" s="373"/>
      <c r="R34" s="373"/>
      <c r="S34" s="98"/>
      <c r="T34" s="98"/>
    </row>
    <row r="35" spans="1:20" s="51" customFormat="1" ht="24.9" customHeight="1">
      <c r="A35" s="373" t="s">
        <v>110</v>
      </c>
      <c r="B35" s="373"/>
      <c r="C35" s="109"/>
      <c r="D35" s="111" t="s">
        <v>111</v>
      </c>
      <c r="E35" s="109"/>
      <c r="F35" s="111" t="s">
        <v>108</v>
      </c>
      <c r="G35" s="109"/>
      <c r="H35" s="111" t="str">
        <f>+H17</f>
        <v>June 30, 2022</v>
      </c>
      <c r="I35" s="109"/>
      <c r="J35" s="111" t="str">
        <f>+J17</f>
        <v>December 31, 2021</v>
      </c>
      <c r="K35" s="109"/>
      <c r="L35" s="111" t="str">
        <f>+L17</f>
        <v>June 30, 2022</v>
      </c>
      <c r="M35" s="109"/>
      <c r="N35" s="111" t="str">
        <f>+N17</f>
        <v>December 31, 2021</v>
      </c>
      <c r="O35" s="109"/>
      <c r="P35" s="111" t="str">
        <f>+L35</f>
        <v>June 30, 2022</v>
      </c>
      <c r="Q35" s="109"/>
      <c r="R35" s="111" t="str">
        <f>+N35</f>
        <v>December 31, 2021</v>
      </c>
      <c r="S35" s="98"/>
      <c r="T35" s="98"/>
    </row>
    <row r="36" spans="1:20" s="98" customFormat="1" ht="24.9" customHeight="1">
      <c r="A36" s="51" t="s">
        <v>260</v>
      </c>
      <c r="B36" s="108"/>
      <c r="C36" s="108"/>
      <c r="D36" s="108" t="s">
        <v>135</v>
      </c>
      <c r="E36" s="87"/>
    </row>
    <row r="37" spans="1:20" ht="24.9" customHeight="1">
      <c r="A37" s="98" t="s">
        <v>138</v>
      </c>
      <c r="B37" s="108"/>
      <c r="C37" s="108"/>
      <c r="D37" s="108" t="s">
        <v>137</v>
      </c>
      <c r="E37" s="87"/>
      <c r="F37" s="114">
        <v>0</v>
      </c>
      <c r="G37" s="45"/>
      <c r="H37" s="109">
        <v>95.95</v>
      </c>
      <c r="I37" s="109"/>
      <c r="J37" s="109">
        <v>95.95</v>
      </c>
      <c r="K37" s="73"/>
      <c r="L37" s="24">
        <v>0</v>
      </c>
      <c r="M37" s="24"/>
      <c r="N37" s="24">
        <v>0</v>
      </c>
      <c r="O37" s="24"/>
      <c r="P37" s="24">
        <v>0</v>
      </c>
      <c r="Q37" s="24"/>
      <c r="R37" s="24">
        <v>0</v>
      </c>
      <c r="S37" s="108"/>
    </row>
    <row r="38" spans="1:20" s="98" customFormat="1" ht="24.9" customHeight="1">
      <c r="A38" s="51" t="s">
        <v>143</v>
      </c>
      <c r="B38" s="108"/>
      <c r="C38" s="51"/>
      <c r="D38" s="108" t="s">
        <v>135</v>
      </c>
      <c r="E38" s="51"/>
      <c r="F38" s="109"/>
      <c r="G38" s="45"/>
      <c r="H38" s="109"/>
      <c r="I38" s="109"/>
      <c r="J38" s="109"/>
      <c r="K38" s="73"/>
      <c r="L38" s="24"/>
      <c r="M38" s="24"/>
      <c r="N38" s="24"/>
      <c r="O38" s="24"/>
      <c r="P38" s="24"/>
      <c r="Q38" s="24"/>
      <c r="R38" s="24"/>
    </row>
    <row r="39" spans="1:20" s="98" customFormat="1" ht="24.9" customHeight="1">
      <c r="A39" s="51"/>
      <c r="B39" s="108"/>
      <c r="C39" s="51"/>
      <c r="D39" s="108" t="s">
        <v>137</v>
      </c>
      <c r="E39" s="51"/>
      <c r="F39" s="114">
        <v>0</v>
      </c>
      <c r="G39" s="45"/>
      <c r="H39" s="113">
        <v>50</v>
      </c>
      <c r="I39" s="113"/>
      <c r="J39" s="113">
        <v>50</v>
      </c>
      <c r="K39" s="73"/>
      <c r="L39" s="24">
        <v>0</v>
      </c>
      <c r="M39" s="24"/>
      <c r="N39" s="24">
        <v>0</v>
      </c>
      <c r="O39" s="24"/>
      <c r="P39" s="24">
        <v>0</v>
      </c>
      <c r="Q39" s="24"/>
      <c r="R39" s="24">
        <v>0</v>
      </c>
    </row>
    <row r="40" spans="1:20" s="98" customFormat="1" ht="24.9" customHeight="1">
      <c r="A40" s="51" t="s">
        <v>764</v>
      </c>
      <c r="B40" s="228"/>
      <c r="C40" s="228"/>
      <c r="D40" s="108" t="s">
        <v>808</v>
      </c>
      <c r="E40" s="51"/>
      <c r="F40" s="114"/>
      <c r="G40" s="45"/>
      <c r="H40" s="113"/>
      <c r="I40" s="113"/>
      <c r="J40" s="113"/>
      <c r="K40" s="73"/>
      <c r="L40" s="24"/>
      <c r="M40" s="24"/>
      <c r="N40" s="24"/>
      <c r="O40" s="24"/>
      <c r="P40" s="24"/>
      <c r="Q40" s="24"/>
      <c r="R40" s="24"/>
    </row>
    <row r="41" spans="1:20" s="98" customFormat="1" ht="24.9" customHeight="1">
      <c r="A41" s="98" t="s">
        <v>765</v>
      </c>
      <c r="B41" s="228"/>
      <c r="C41" s="228"/>
      <c r="D41" s="108" t="s">
        <v>809</v>
      </c>
      <c r="E41" s="51"/>
      <c r="K41" s="73"/>
    </row>
    <row r="42" spans="1:20" s="98" customFormat="1" ht="24.9" customHeight="1">
      <c r="B42" s="228"/>
      <c r="C42" s="228"/>
      <c r="D42" s="108" t="s">
        <v>810</v>
      </c>
      <c r="E42" s="51"/>
      <c r="F42" s="114">
        <v>180000000</v>
      </c>
      <c r="G42" s="45"/>
      <c r="H42" s="113">
        <v>80</v>
      </c>
      <c r="I42" s="113"/>
      <c r="J42" s="113">
        <v>37.5</v>
      </c>
      <c r="K42" s="73"/>
      <c r="L42" s="24">
        <v>172795916.05000001</v>
      </c>
      <c r="M42" s="24"/>
      <c r="N42" s="73">
        <v>79773019.280000001</v>
      </c>
      <c r="O42" s="24"/>
      <c r="P42" s="24">
        <v>172348803.13</v>
      </c>
      <c r="Q42" s="24"/>
      <c r="R42" s="24">
        <v>80787865.629999995</v>
      </c>
    </row>
    <row r="43" spans="1:20" s="98" customFormat="1" ht="24.9" customHeight="1">
      <c r="A43" s="51"/>
      <c r="B43" s="51"/>
      <c r="C43" s="51"/>
      <c r="D43" s="108" t="s">
        <v>45</v>
      </c>
      <c r="E43" s="51"/>
      <c r="F43" s="51"/>
      <c r="G43" s="51"/>
      <c r="H43" s="51"/>
      <c r="I43" s="51"/>
      <c r="J43" s="51"/>
      <c r="K43" s="51"/>
      <c r="L43" s="288">
        <f>SUM(L37:L42)</f>
        <v>172795916.05000001</v>
      </c>
      <c r="M43" s="24"/>
      <c r="N43" s="288">
        <f>SUM(N37:N42)</f>
        <v>79773019.280000001</v>
      </c>
      <c r="O43" s="24"/>
      <c r="P43" s="288">
        <f>SUM(P37:P42)</f>
        <v>172348803.13</v>
      </c>
      <c r="Q43" s="24"/>
      <c r="R43" s="288">
        <f>SUM(R37:R42)</f>
        <v>80787865.629999995</v>
      </c>
    </row>
    <row r="44" spans="1:20" s="98" customFormat="1" ht="24.9" customHeight="1">
      <c r="A44" s="51"/>
      <c r="B44" s="51"/>
      <c r="C44" s="51"/>
      <c r="D44" s="303"/>
      <c r="E44" s="51"/>
      <c r="F44" s="51"/>
      <c r="G44" s="51"/>
      <c r="H44" s="51"/>
      <c r="I44" s="51"/>
      <c r="J44" s="51"/>
      <c r="K44" s="51"/>
      <c r="L44" s="29"/>
      <c r="M44" s="24"/>
      <c r="N44" s="29"/>
      <c r="O44" s="24"/>
      <c r="P44" s="29"/>
      <c r="Q44" s="24"/>
      <c r="R44" s="29"/>
    </row>
    <row r="45" spans="1:20" s="98" customFormat="1" ht="24.9" customHeight="1">
      <c r="A45" s="51"/>
      <c r="B45" s="51"/>
      <c r="C45" s="51"/>
      <c r="D45" s="108"/>
      <c r="E45" s="51"/>
      <c r="F45" s="51"/>
      <c r="G45" s="51"/>
      <c r="H45" s="51"/>
      <c r="I45" s="51"/>
      <c r="J45" s="51"/>
      <c r="K45" s="51"/>
      <c r="L45" s="29"/>
      <c r="M45" s="24"/>
      <c r="N45" s="29"/>
      <c r="O45" s="24"/>
      <c r="P45" s="29"/>
      <c r="Q45" s="24"/>
      <c r="R45" s="29"/>
    </row>
    <row r="46" spans="1:20" s="98" customFormat="1" ht="24.9" customHeight="1">
      <c r="A46" s="51"/>
      <c r="B46" s="51"/>
      <c r="C46" s="51"/>
      <c r="D46" s="108"/>
      <c r="E46" s="51"/>
      <c r="F46" s="51"/>
      <c r="G46" s="51"/>
      <c r="H46" s="51"/>
      <c r="I46" s="51"/>
      <c r="J46" s="51"/>
      <c r="K46" s="51"/>
      <c r="L46" s="29"/>
      <c r="M46" s="24"/>
      <c r="N46" s="29"/>
      <c r="O46" s="24"/>
      <c r="P46" s="29"/>
      <c r="Q46" s="24"/>
      <c r="R46" s="29"/>
    </row>
    <row r="47" spans="1:20" s="98" customFormat="1" ht="24.9" customHeight="1">
      <c r="A47" s="370" t="s">
        <v>311</v>
      </c>
      <c r="B47" s="370"/>
      <c r="C47" s="370"/>
      <c r="D47" s="370"/>
      <c r="E47" s="370"/>
      <c r="F47" s="370"/>
      <c r="G47" s="370"/>
      <c r="H47" s="370"/>
      <c r="I47" s="370"/>
      <c r="J47" s="370"/>
      <c r="K47" s="370"/>
      <c r="L47" s="370"/>
      <c r="M47" s="370"/>
      <c r="N47" s="370"/>
      <c r="O47" s="370"/>
      <c r="P47" s="370"/>
      <c r="Q47" s="370"/>
      <c r="R47" s="370"/>
    </row>
    <row r="48" spans="1:20" s="98" customFormat="1" ht="24.9" customHeight="1">
      <c r="B48" s="108"/>
      <c r="C48" s="108"/>
      <c r="D48" s="369" t="s">
        <v>771</v>
      </c>
      <c r="E48" s="369"/>
      <c r="F48" s="369"/>
      <c r="G48" s="369"/>
      <c r="H48" s="369"/>
      <c r="I48" s="369"/>
      <c r="J48" s="369"/>
      <c r="K48" s="369"/>
      <c r="L48" s="369"/>
      <c r="M48" s="369"/>
      <c r="N48" s="369"/>
      <c r="O48" s="108"/>
      <c r="P48" s="108"/>
      <c r="Q48" s="108"/>
      <c r="R48" s="108"/>
    </row>
    <row r="49" spans="1:21" s="98" customFormat="1" ht="24.9" customHeight="1">
      <c r="A49" s="370" t="s">
        <v>856</v>
      </c>
      <c r="B49" s="370"/>
      <c r="C49" s="370"/>
      <c r="D49" s="370"/>
      <c r="E49" s="370"/>
      <c r="F49" s="370"/>
      <c r="G49" s="370"/>
      <c r="H49" s="370"/>
      <c r="I49" s="370"/>
      <c r="J49" s="370"/>
      <c r="K49" s="370"/>
      <c r="L49" s="370"/>
      <c r="M49" s="370"/>
      <c r="N49" s="370"/>
      <c r="O49" s="370"/>
      <c r="P49" s="370"/>
      <c r="Q49" s="370"/>
      <c r="R49" s="370"/>
    </row>
    <row r="50" spans="1:21" s="98" customFormat="1" ht="24.9" customHeight="1">
      <c r="A50" s="51"/>
      <c r="B50" s="51"/>
      <c r="C50" s="51"/>
      <c r="D50" s="108"/>
      <c r="E50" s="51"/>
      <c r="F50" s="51"/>
      <c r="G50" s="51"/>
      <c r="H50" s="51"/>
      <c r="I50" s="51"/>
      <c r="J50" s="51"/>
      <c r="K50" s="51"/>
      <c r="L50" s="29"/>
      <c r="M50" s="24"/>
      <c r="N50" s="29"/>
      <c r="O50" s="24"/>
      <c r="P50" s="29"/>
      <c r="Q50" s="24"/>
      <c r="R50" s="29"/>
    </row>
    <row r="51" spans="1:21" s="98" customFormat="1" ht="24.9" customHeight="1">
      <c r="A51" s="109"/>
      <c r="B51" s="109"/>
      <c r="C51" s="109"/>
      <c r="D51" s="109"/>
      <c r="E51" s="109"/>
      <c r="F51" s="111"/>
      <c r="G51" s="109"/>
      <c r="H51" s="111"/>
      <c r="I51" s="111"/>
      <c r="J51" s="111"/>
      <c r="K51" s="109"/>
      <c r="L51" s="373" t="s">
        <v>39</v>
      </c>
      <c r="M51" s="373"/>
      <c r="N51" s="373"/>
      <c r="O51" s="109"/>
      <c r="P51" s="373" t="s">
        <v>40</v>
      </c>
      <c r="Q51" s="373"/>
      <c r="R51" s="373"/>
    </row>
    <row r="52" spans="1:21" s="98" customFormat="1" ht="24.9" customHeight="1">
      <c r="A52" s="109"/>
      <c r="B52" s="109"/>
      <c r="C52" s="109"/>
      <c r="D52" s="109" t="s">
        <v>109</v>
      </c>
      <c r="E52" s="109"/>
      <c r="F52" s="109" t="s">
        <v>316</v>
      </c>
      <c r="G52" s="109"/>
      <c r="H52" s="373" t="s">
        <v>131</v>
      </c>
      <c r="I52" s="373"/>
      <c r="J52" s="373"/>
      <c r="K52" s="109"/>
      <c r="L52" s="373" t="s">
        <v>132</v>
      </c>
      <c r="M52" s="373"/>
      <c r="N52" s="373"/>
      <c r="O52" s="109"/>
      <c r="P52" s="373" t="s">
        <v>133</v>
      </c>
      <c r="Q52" s="373"/>
      <c r="R52" s="373"/>
    </row>
    <row r="53" spans="1:21" s="98" customFormat="1" ht="24.9" customHeight="1">
      <c r="A53" s="373" t="s">
        <v>110</v>
      </c>
      <c r="B53" s="373"/>
      <c r="C53" s="109"/>
      <c r="D53" s="111" t="s">
        <v>111</v>
      </c>
      <c r="E53" s="109"/>
      <c r="F53" s="111" t="s">
        <v>108</v>
      </c>
      <c r="G53" s="109"/>
      <c r="H53" s="111" t="str">
        <f>+H35</f>
        <v>June 30, 2022</v>
      </c>
      <c r="I53" s="109"/>
      <c r="J53" s="111" t="str">
        <f>+J35</f>
        <v>December 31, 2021</v>
      </c>
      <c r="K53" s="109"/>
      <c r="L53" s="111" t="str">
        <f>+L35</f>
        <v>June 30, 2022</v>
      </c>
      <c r="M53" s="109"/>
      <c r="N53" s="111" t="str">
        <f>+N35</f>
        <v>December 31, 2021</v>
      </c>
      <c r="O53" s="109"/>
      <c r="P53" s="111" t="str">
        <f>+L53</f>
        <v>June 30, 2022</v>
      </c>
      <c r="Q53" s="109"/>
      <c r="R53" s="111" t="str">
        <f>+N53</f>
        <v>December 31, 2021</v>
      </c>
    </row>
    <row r="54" spans="1:21" s="98" customFormat="1" ht="24.9" customHeight="1">
      <c r="A54" s="95" t="s">
        <v>276</v>
      </c>
      <c r="B54" s="51"/>
      <c r="C54" s="51"/>
      <c r="D54" s="108"/>
      <c r="E54" s="51"/>
      <c r="F54" s="51"/>
      <c r="G54" s="51"/>
      <c r="H54" s="51"/>
      <c r="I54" s="51"/>
      <c r="J54" s="51"/>
      <c r="K54" s="51"/>
      <c r="L54" s="29"/>
      <c r="M54" s="24"/>
      <c r="N54" s="29"/>
      <c r="O54" s="24"/>
      <c r="P54" s="29"/>
      <c r="Q54" s="24"/>
      <c r="R54" s="29"/>
    </row>
    <row r="55" spans="1:21" s="98" customFormat="1" ht="24.9" customHeight="1">
      <c r="A55" s="94" t="s">
        <v>144</v>
      </c>
      <c r="B55" s="51"/>
      <c r="C55" s="51"/>
      <c r="D55" s="94" t="s">
        <v>120</v>
      </c>
      <c r="E55" s="87"/>
    </row>
    <row r="56" spans="1:21" s="98" customFormat="1" ht="24.9" customHeight="1">
      <c r="A56" s="51" t="s">
        <v>145</v>
      </c>
      <c r="B56" s="51"/>
      <c r="C56" s="51"/>
      <c r="D56" s="94" t="s">
        <v>122</v>
      </c>
      <c r="E56" s="87"/>
      <c r="F56" s="51"/>
      <c r="G56" s="87"/>
      <c r="H56" s="51"/>
      <c r="I56" s="108"/>
      <c r="J56" s="51"/>
      <c r="K56" s="51"/>
      <c r="L56" s="51"/>
      <c r="M56" s="51"/>
      <c r="N56" s="51"/>
      <c r="O56" s="51"/>
      <c r="P56" s="51"/>
      <c r="Q56" s="51"/>
      <c r="R56" s="51"/>
    </row>
    <row r="57" spans="1:21" s="98" customFormat="1" ht="24.9" customHeight="1">
      <c r="A57" s="51"/>
      <c r="B57" s="51"/>
      <c r="C57" s="51"/>
      <c r="D57" s="94" t="s">
        <v>146</v>
      </c>
      <c r="E57" s="87"/>
      <c r="F57" s="51"/>
      <c r="G57" s="87"/>
      <c r="H57" s="51"/>
      <c r="I57" s="108"/>
      <c r="J57" s="51"/>
      <c r="K57" s="51"/>
      <c r="L57" s="51"/>
      <c r="M57" s="51"/>
      <c r="N57" s="51"/>
      <c r="O57" s="51"/>
      <c r="P57" s="51"/>
      <c r="Q57" s="51"/>
      <c r="R57" s="51"/>
    </row>
    <row r="58" spans="1:21" s="51" customFormat="1" ht="24.9" customHeight="1">
      <c r="B58" s="87"/>
      <c r="C58" s="87"/>
      <c r="D58" s="51" t="s">
        <v>147</v>
      </c>
      <c r="E58" s="87"/>
      <c r="F58" s="33">
        <v>235000000</v>
      </c>
      <c r="G58" s="69"/>
      <c r="H58" s="113">
        <v>46</v>
      </c>
      <c r="I58" s="113"/>
      <c r="J58" s="113">
        <v>46</v>
      </c>
      <c r="K58" s="73"/>
      <c r="L58" s="73">
        <v>219419101.27000001</v>
      </c>
      <c r="M58" s="73"/>
      <c r="N58" s="73">
        <v>215705495.12</v>
      </c>
      <c r="O58" s="67"/>
      <c r="P58" s="73">
        <v>113350000</v>
      </c>
      <c r="Q58" s="73"/>
      <c r="R58" s="73">
        <v>113350000</v>
      </c>
      <c r="S58" s="98"/>
    </row>
    <row r="59" spans="1:21" s="98" customFormat="1" ht="24.9" customHeight="1">
      <c r="A59" s="51" t="s">
        <v>148</v>
      </c>
      <c r="B59" s="51"/>
      <c r="C59" s="51"/>
      <c r="D59" s="94" t="s">
        <v>120</v>
      </c>
      <c r="E59" s="51"/>
      <c r="F59" s="33"/>
      <c r="G59" s="51"/>
      <c r="H59" s="113"/>
      <c r="I59" s="113"/>
      <c r="J59" s="113"/>
      <c r="K59" s="67"/>
      <c r="L59" s="67"/>
      <c r="M59" s="24"/>
      <c r="N59" s="24"/>
      <c r="O59" s="24"/>
      <c r="P59" s="67"/>
      <c r="Q59" s="24"/>
      <c r="R59" s="24"/>
    </row>
    <row r="60" spans="1:21" customFormat="1" ht="24.9" customHeight="1">
      <c r="A60" s="51" t="s">
        <v>115</v>
      </c>
      <c r="B60" s="51"/>
      <c r="C60" s="51"/>
      <c r="D60" s="94" t="s">
        <v>122</v>
      </c>
      <c r="E60" s="51"/>
      <c r="F60" s="33"/>
      <c r="G60" s="51"/>
      <c r="H60" s="113"/>
      <c r="I60" s="113"/>
      <c r="J60" s="113"/>
      <c r="K60" s="67"/>
      <c r="L60" s="73"/>
      <c r="M60" s="24"/>
      <c r="N60" s="24"/>
      <c r="O60" s="24"/>
      <c r="P60" s="73"/>
      <c r="Q60" s="24"/>
      <c r="R60" s="24"/>
      <c r="S60" s="98"/>
      <c r="T60" s="108"/>
      <c r="U60" s="108"/>
    </row>
    <row r="61" spans="1:21" s="98" customFormat="1" ht="24.9" customHeight="1">
      <c r="A61" s="51"/>
      <c r="B61" s="51"/>
      <c r="C61" s="51"/>
      <c r="D61" s="94" t="s">
        <v>149</v>
      </c>
      <c r="E61" s="51"/>
      <c r="F61" s="33">
        <v>12650000</v>
      </c>
      <c r="G61" s="69"/>
      <c r="H61" s="113">
        <v>33.04</v>
      </c>
      <c r="I61" s="113"/>
      <c r="J61" s="113">
        <v>33.04</v>
      </c>
      <c r="K61" s="73"/>
      <c r="L61" s="73">
        <v>10375148.91</v>
      </c>
      <c r="M61" s="73"/>
      <c r="N61" s="73">
        <v>10357256.619999999</v>
      </c>
      <c r="O61" s="67"/>
      <c r="P61" s="73">
        <v>11265990.34</v>
      </c>
      <c r="Q61" s="67"/>
      <c r="R61" s="73">
        <v>11265990.34</v>
      </c>
    </row>
    <row r="62" spans="1:21" s="98" customFormat="1" ht="24.9" customHeight="1">
      <c r="A62" s="51" t="s">
        <v>150</v>
      </c>
      <c r="B62" s="51"/>
      <c r="C62" s="51"/>
      <c r="D62" s="94" t="s">
        <v>120</v>
      </c>
      <c r="E62" s="51"/>
      <c r="F62" s="33"/>
      <c r="G62" s="51"/>
      <c r="H62" s="113"/>
      <c r="I62" s="113"/>
      <c r="J62" s="113"/>
      <c r="K62" s="73"/>
      <c r="L62" s="67"/>
      <c r="M62" s="24"/>
      <c r="N62" s="24"/>
      <c r="O62" s="24"/>
      <c r="P62" s="24"/>
      <c r="Q62" s="24"/>
      <c r="R62" s="24"/>
      <c r="S62" s="51"/>
    </row>
    <row r="63" spans="1:21" s="98" customFormat="1" ht="24.9" customHeight="1">
      <c r="A63" s="51"/>
      <c r="B63" s="51"/>
      <c r="C63" s="51"/>
      <c r="D63" s="94" t="s">
        <v>122</v>
      </c>
      <c r="E63" s="51"/>
      <c r="F63" s="33"/>
      <c r="G63" s="51"/>
      <c r="H63" s="113"/>
      <c r="I63" s="113"/>
      <c r="J63" s="113"/>
      <c r="K63" s="67"/>
      <c r="M63" s="24"/>
      <c r="N63" s="24"/>
      <c r="O63" s="24"/>
      <c r="P63" s="24"/>
      <c r="Q63" s="24"/>
      <c r="R63" s="24"/>
    </row>
    <row r="64" spans="1:21" s="98" customFormat="1" ht="24.9" customHeight="1">
      <c r="A64" s="51"/>
      <c r="B64" s="51"/>
      <c r="C64" s="51"/>
      <c r="D64" s="94" t="s">
        <v>146</v>
      </c>
      <c r="E64" s="51"/>
      <c r="F64" s="33"/>
      <c r="G64" s="51"/>
      <c r="H64" s="113"/>
      <c r="I64" s="113"/>
      <c r="J64" s="113"/>
      <c r="K64" s="67"/>
      <c r="L64" s="24"/>
      <c r="M64" s="24"/>
      <c r="N64" s="24"/>
      <c r="O64" s="24"/>
      <c r="P64" s="24"/>
      <c r="Q64" s="24"/>
      <c r="R64" s="24"/>
      <c r="S64" s="108"/>
    </row>
    <row r="65" spans="1:19" s="98" customFormat="1" ht="24.9" customHeight="1">
      <c r="A65" s="51"/>
      <c r="B65" s="51"/>
      <c r="C65" s="51"/>
      <c r="D65" s="94" t="s">
        <v>151</v>
      </c>
      <c r="E65" s="51"/>
      <c r="F65" s="33">
        <v>555000000</v>
      </c>
      <c r="G65" s="69"/>
      <c r="H65" s="113">
        <v>50</v>
      </c>
      <c r="I65" s="113"/>
      <c r="J65" s="113">
        <v>50</v>
      </c>
      <c r="K65" s="67"/>
      <c r="L65" s="73">
        <v>252767015.40000001</v>
      </c>
      <c r="M65" s="24"/>
      <c r="N65" s="73">
        <v>285903959.18000001</v>
      </c>
      <c r="O65" s="67"/>
      <c r="P65" s="73">
        <v>417450000</v>
      </c>
      <c r="Q65" s="67"/>
      <c r="R65" s="73">
        <v>417450000</v>
      </c>
    </row>
    <row r="66" spans="1:19" s="98" customFormat="1" ht="24.9" customHeight="1">
      <c r="B66" s="51"/>
      <c r="C66" s="51"/>
      <c r="D66" s="51" t="s">
        <v>149</v>
      </c>
      <c r="E66" s="51"/>
      <c r="F66" s="33"/>
      <c r="G66" s="51"/>
      <c r="H66" s="113"/>
      <c r="I66" s="113"/>
      <c r="J66" s="113"/>
      <c r="K66" s="67"/>
      <c r="L66" s="112"/>
      <c r="M66" s="24"/>
      <c r="N66" s="112"/>
      <c r="O66" s="24"/>
      <c r="P66" s="112"/>
      <c r="Q66" s="24"/>
      <c r="R66" s="112"/>
    </row>
    <row r="67" spans="1:19" s="98" customFormat="1" ht="24.9" customHeight="1">
      <c r="A67" s="87"/>
      <c r="C67" s="87"/>
      <c r="D67" s="108" t="s">
        <v>45</v>
      </c>
      <c r="E67" s="87"/>
      <c r="F67" s="87"/>
      <c r="G67" s="87"/>
      <c r="H67" s="108"/>
      <c r="I67" s="108"/>
      <c r="J67" s="108"/>
      <c r="K67" s="87"/>
      <c r="L67" s="24">
        <f>SUM(L56:L66)</f>
        <v>482561265.58000004</v>
      </c>
      <c r="M67" s="24"/>
      <c r="N67" s="24">
        <f>SUM(N56:N66)</f>
        <v>511966710.92000002</v>
      </c>
      <c r="O67" s="24"/>
      <c r="P67" s="24">
        <f>SUM(P56:P66)</f>
        <v>542065990.34000003</v>
      </c>
      <c r="Q67" s="24"/>
      <c r="R67" s="24">
        <f>SUM(R56:R66)</f>
        <v>542065990.34000003</v>
      </c>
    </row>
    <row r="68" spans="1:19" s="98" customFormat="1" ht="24.9" customHeight="1" thickBot="1">
      <c r="A68" s="87"/>
      <c r="B68" s="51"/>
      <c r="C68" s="87"/>
      <c r="D68" s="108" t="s">
        <v>284</v>
      </c>
      <c r="E68" s="87"/>
      <c r="F68" s="87"/>
      <c r="G68" s="87"/>
      <c r="H68" s="87"/>
      <c r="I68" s="87"/>
      <c r="J68" s="87"/>
      <c r="K68" s="87"/>
      <c r="L68" s="35">
        <f>+L43+L67</f>
        <v>655357181.63000011</v>
      </c>
      <c r="M68" s="24"/>
      <c r="N68" s="35">
        <f>+N43+N67</f>
        <v>591739730.20000005</v>
      </c>
      <c r="O68" s="24"/>
      <c r="P68" s="35">
        <f>+P43+P67</f>
        <v>714414793.47000003</v>
      </c>
      <c r="Q68" s="24"/>
      <c r="R68" s="35">
        <f>+R43+R67</f>
        <v>622853855.97000003</v>
      </c>
    </row>
    <row r="69" spans="1:19" s="98" customFormat="1" ht="24.9" customHeight="1" thickTop="1">
      <c r="A69" s="87"/>
      <c r="B69" s="51"/>
      <c r="C69" s="87"/>
      <c r="D69" s="108"/>
      <c r="E69" s="87"/>
      <c r="F69" s="87"/>
      <c r="G69" s="87"/>
      <c r="H69" s="87"/>
      <c r="I69" s="87"/>
      <c r="J69" s="87"/>
      <c r="K69" s="87"/>
      <c r="L69" s="108"/>
      <c r="M69" s="51"/>
      <c r="N69" s="108"/>
      <c r="O69" s="51"/>
      <c r="P69" s="108"/>
      <c r="Q69" s="51"/>
      <c r="R69" s="108"/>
    </row>
    <row r="70" spans="1:19" s="98" customFormat="1" ht="24.9" customHeight="1">
      <c r="A70" s="67" t="s">
        <v>446</v>
      </c>
      <c r="B70" s="108"/>
      <c r="C70" s="30"/>
      <c r="D70" s="108"/>
      <c r="E70" s="87"/>
      <c r="F70" s="87"/>
      <c r="G70" s="87"/>
      <c r="H70" s="87"/>
      <c r="I70" s="87"/>
      <c r="J70" s="87"/>
      <c r="K70" s="87"/>
      <c r="L70" s="108"/>
      <c r="M70" s="51"/>
      <c r="N70" s="108"/>
      <c r="O70" s="51"/>
      <c r="P70" s="108"/>
      <c r="Q70" s="51"/>
      <c r="R70" s="108"/>
    </row>
    <row r="71" spans="1:19" s="98" customFormat="1" ht="24.9" customHeight="1">
      <c r="A71" s="67"/>
      <c r="B71" s="108"/>
      <c r="C71" s="67"/>
      <c r="D71" s="108"/>
      <c r="E71" s="87"/>
      <c r="F71" s="87"/>
      <c r="G71" s="87"/>
      <c r="H71" s="87"/>
      <c r="I71" s="87"/>
      <c r="J71" s="87"/>
      <c r="K71" s="87"/>
      <c r="L71" s="108"/>
      <c r="M71" s="51"/>
      <c r="N71" s="108"/>
      <c r="O71" s="51"/>
      <c r="P71" s="108"/>
      <c r="Q71" s="51"/>
      <c r="R71" s="108"/>
    </row>
    <row r="72" spans="1:19" s="98" customFormat="1" ht="24.9" customHeight="1">
      <c r="A72" s="12" t="s">
        <v>1045</v>
      </c>
      <c r="B72" s="51"/>
      <c r="C72" s="87"/>
      <c r="D72" s="108"/>
      <c r="E72" s="87"/>
      <c r="F72" s="87"/>
      <c r="G72" s="87"/>
      <c r="H72" s="87"/>
      <c r="I72" s="87"/>
      <c r="J72" s="87"/>
      <c r="K72" s="87"/>
      <c r="L72" s="108"/>
      <c r="M72" s="51"/>
      <c r="N72" s="108"/>
      <c r="O72" s="51"/>
      <c r="P72" s="108"/>
      <c r="Q72" s="51"/>
      <c r="R72" s="108"/>
    </row>
    <row r="73" spans="1:19" s="98" customFormat="1" ht="24.9" customHeight="1">
      <c r="A73" s="87"/>
      <c r="B73" s="51"/>
      <c r="C73" s="87"/>
      <c r="D73" s="108"/>
      <c r="E73" s="87"/>
      <c r="F73" s="87"/>
      <c r="G73" s="87"/>
      <c r="H73" s="87"/>
      <c r="I73" s="87"/>
      <c r="J73" s="87"/>
      <c r="K73" s="87"/>
      <c r="L73" s="373" t="s">
        <v>38</v>
      </c>
      <c r="M73" s="373"/>
      <c r="N73" s="373"/>
      <c r="O73" s="373"/>
      <c r="P73" s="373"/>
      <c r="Q73" s="373"/>
      <c r="R73" s="373"/>
      <c r="S73" s="108"/>
    </row>
    <row r="74" spans="1:19" s="98" customFormat="1" ht="24.9" customHeight="1">
      <c r="A74" s="87"/>
      <c r="B74" s="51"/>
      <c r="C74" s="87"/>
      <c r="D74" s="108"/>
      <c r="E74" s="87"/>
      <c r="F74" s="87"/>
      <c r="G74" s="87"/>
      <c r="H74" s="87"/>
      <c r="I74" s="87"/>
      <c r="J74" s="87"/>
      <c r="K74" s="87"/>
      <c r="L74" s="378" t="s">
        <v>74</v>
      </c>
      <c r="M74" s="378"/>
      <c r="N74" s="378"/>
      <c r="O74" s="109"/>
      <c r="P74" s="378" t="s">
        <v>86</v>
      </c>
      <c r="Q74" s="378"/>
      <c r="R74" s="378"/>
      <c r="S74" s="108"/>
    </row>
    <row r="75" spans="1:19" s="98" customFormat="1" ht="24.9" customHeight="1">
      <c r="A75" s="87"/>
      <c r="B75" s="51"/>
      <c r="C75" s="87"/>
      <c r="D75" s="108"/>
      <c r="E75" s="87"/>
      <c r="F75" s="87"/>
      <c r="G75" s="87"/>
      <c r="H75" s="87"/>
      <c r="I75" s="87"/>
      <c r="J75" s="87"/>
      <c r="K75" s="87"/>
      <c r="L75" s="110" t="str">
        <f>+L35</f>
        <v>June 30, 2022</v>
      </c>
      <c r="M75" s="38"/>
      <c r="N75" s="110" t="str">
        <f>+N35</f>
        <v>December 31, 2021</v>
      </c>
      <c r="O75" s="109"/>
      <c r="P75" s="110" t="str">
        <f>+L75</f>
        <v>June 30, 2022</v>
      </c>
      <c r="Q75" s="109"/>
      <c r="R75" s="110" t="str">
        <f>+N75</f>
        <v>December 31, 2021</v>
      </c>
      <c r="S75" s="38"/>
    </row>
    <row r="76" spans="1:19" s="98" customFormat="1" ht="24.9" customHeight="1">
      <c r="A76" s="87"/>
      <c r="B76" s="85" t="s">
        <v>224</v>
      </c>
      <c r="C76" s="85"/>
      <c r="D76" s="108"/>
      <c r="E76" s="87"/>
      <c r="F76" s="87"/>
      <c r="G76" s="87"/>
      <c r="H76" s="87"/>
      <c r="I76" s="87"/>
      <c r="J76" s="87"/>
      <c r="K76" s="87"/>
      <c r="L76" s="24">
        <v>272786378.86000001</v>
      </c>
      <c r="M76" s="62"/>
      <c r="N76" s="24">
        <v>272786378.86000001</v>
      </c>
      <c r="O76" s="62"/>
      <c r="P76" s="24">
        <v>103000</v>
      </c>
      <c r="Q76" s="62"/>
      <c r="R76" s="24">
        <v>103000</v>
      </c>
      <c r="S76" s="108"/>
    </row>
    <row r="77" spans="1:19" s="98" customFormat="1" ht="24.9" customHeight="1" thickBot="1">
      <c r="A77" s="87"/>
      <c r="B77" s="85" t="s">
        <v>223</v>
      </c>
      <c r="C77" s="85"/>
      <c r="D77" s="108"/>
      <c r="E77" s="87"/>
      <c r="F77" s="87"/>
      <c r="G77" s="87"/>
      <c r="H77" s="87"/>
      <c r="I77" s="87"/>
      <c r="J77" s="87"/>
      <c r="K77" s="87"/>
      <c r="L77" s="35">
        <f>+L76</f>
        <v>272786378.86000001</v>
      </c>
      <c r="M77" s="24"/>
      <c r="N77" s="35">
        <f>+N76</f>
        <v>272786378.86000001</v>
      </c>
      <c r="O77" s="24"/>
      <c r="P77" s="35">
        <f>+P76</f>
        <v>103000</v>
      </c>
      <c r="Q77" s="24"/>
      <c r="R77" s="35">
        <f>+R76</f>
        <v>103000</v>
      </c>
      <c r="S77" s="108"/>
    </row>
    <row r="78" spans="1:19" s="98" customFormat="1" ht="24.9" customHeight="1" thickTop="1">
      <c r="A78" s="87"/>
      <c r="B78" s="51"/>
      <c r="C78" s="87"/>
      <c r="D78" s="108"/>
      <c r="E78" s="87"/>
      <c r="F78" s="87"/>
      <c r="G78" s="87"/>
      <c r="H78" s="87"/>
      <c r="I78" s="87"/>
      <c r="J78" s="87"/>
      <c r="K78" s="87"/>
      <c r="L78" s="108"/>
      <c r="M78" s="51"/>
      <c r="N78" s="108"/>
      <c r="O78" s="51"/>
      <c r="P78" s="108"/>
      <c r="Q78" s="51"/>
      <c r="R78" s="108"/>
    </row>
    <row r="79" spans="1:19" s="98" customFormat="1" ht="24.9" customHeight="1">
      <c r="A79" s="87"/>
      <c r="B79" s="67" t="s">
        <v>1246</v>
      </c>
      <c r="C79" s="67"/>
      <c r="D79" s="67"/>
      <c r="E79" s="87"/>
      <c r="F79" s="87"/>
      <c r="G79" s="87"/>
      <c r="H79" s="87"/>
      <c r="I79" s="87"/>
      <c r="J79" s="87"/>
      <c r="K79" s="87"/>
      <c r="L79" s="108"/>
      <c r="M79" s="51"/>
      <c r="N79" s="108"/>
      <c r="O79" s="51"/>
      <c r="P79" s="108"/>
      <c r="Q79" s="51"/>
      <c r="R79" s="108"/>
    </row>
    <row r="80" spans="1:19" s="98" customFormat="1" ht="24.9" customHeight="1">
      <c r="A80" s="87"/>
      <c r="B80" s="67"/>
      <c r="C80" s="67"/>
      <c r="D80" s="67"/>
      <c r="E80" s="87"/>
      <c r="F80" s="87"/>
      <c r="G80" s="87"/>
      <c r="H80" s="87"/>
      <c r="I80" s="87"/>
      <c r="J80" s="87"/>
      <c r="K80" s="87"/>
      <c r="L80" s="108"/>
      <c r="M80" s="51"/>
      <c r="N80" s="108"/>
      <c r="O80" s="51"/>
      <c r="P80" s="108"/>
      <c r="Q80" s="51"/>
      <c r="R80" s="108"/>
    </row>
    <row r="81" spans="1:19" s="98" customFormat="1" ht="24.9" customHeight="1">
      <c r="A81" s="12" t="s">
        <v>1046</v>
      </c>
      <c r="B81" s="95"/>
      <c r="C81" s="67"/>
      <c r="D81" s="67"/>
      <c r="E81" s="87"/>
      <c r="F81" s="87"/>
      <c r="G81" s="87"/>
      <c r="H81" s="87"/>
      <c r="I81" s="87"/>
      <c r="J81" s="87"/>
      <c r="K81" s="87"/>
      <c r="L81" s="108"/>
      <c r="M81" s="51"/>
      <c r="N81" s="108"/>
      <c r="O81" s="51"/>
      <c r="P81" s="108"/>
      <c r="Q81" s="51"/>
      <c r="R81" s="108"/>
    </row>
    <row r="82" spans="1:19" s="98" customFormat="1" ht="24.9" customHeight="1">
      <c r="A82" s="87"/>
      <c r="B82" s="249" t="s">
        <v>1247</v>
      </c>
      <c r="C82" s="67"/>
      <c r="D82" s="67"/>
      <c r="E82" s="87"/>
      <c r="F82" s="87"/>
      <c r="G82" s="87"/>
      <c r="H82" s="87"/>
      <c r="I82" s="87"/>
      <c r="J82" s="87"/>
      <c r="K82" s="87"/>
      <c r="L82" s="108"/>
      <c r="M82" s="51"/>
      <c r="N82" s="108"/>
      <c r="O82" s="51"/>
    </row>
    <row r="83" spans="1:19" s="98" customFormat="1" ht="24.9" customHeight="1">
      <c r="A83" s="87"/>
      <c r="B83" s="249"/>
      <c r="C83" s="67"/>
      <c r="D83" s="67"/>
      <c r="E83" s="87"/>
      <c r="F83" s="87"/>
      <c r="G83" s="87"/>
      <c r="H83" s="87"/>
      <c r="I83" s="87"/>
      <c r="J83" s="87"/>
      <c r="K83" s="87"/>
      <c r="L83" s="108"/>
      <c r="M83" s="51"/>
      <c r="N83" s="108"/>
      <c r="O83" s="51"/>
      <c r="P83" s="373" t="s">
        <v>38</v>
      </c>
      <c r="Q83" s="373"/>
      <c r="R83" s="373"/>
    </row>
    <row r="84" spans="1:19" s="98" customFormat="1" ht="24.9" customHeight="1">
      <c r="A84" s="87"/>
      <c r="B84" s="67"/>
      <c r="C84" s="67"/>
      <c r="D84" s="67"/>
      <c r="E84" s="87"/>
      <c r="F84" s="87"/>
      <c r="G84" s="87"/>
      <c r="H84" s="87"/>
      <c r="I84" s="87"/>
      <c r="J84" s="87"/>
      <c r="K84" s="87"/>
      <c r="L84" s="108"/>
      <c r="M84" s="51"/>
      <c r="N84" s="108"/>
      <c r="O84" s="51"/>
      <c r="P84" s="83" t="s">
        <v>158</v>
      </c>
      <c r="Q84" s="67"/>
      <c r="R84" s="260" t="s">
        <v>870</v>
      </c>
    </row>
    <row r="85" spans="1:19" s="98" customFormat="1" ht="24.9" customHeight="1">
      <c r="A85" s="87"/>
      <c r="B85" s="67"/>
      <c r="C85" s="67"/>
      <c r="D85" s="67"/>
      <c r="E85" s="87"/>
      <c r="F85" s="87"/>
      <c r="G85" s="87"/>
      <c r="H85" s="87"/>
      <c r="I85" s="87"/>
      <c r="J85" s="87"/>
      <c r="K85" s="87"/>
      <c r="L85" s="108"/>
      <c r="M85" s="51"/>
      <c r="N85" s="108"/>
      <c r="O85" s="51"/>
      <c r="P85" s="246" t="s">
        <v>869</v>
      </c>
      <c r="Q85" s="67"/>
      <c r="R85" s="246" t="s">
        <v>869</v>
      </c>
    </row>
    <row r="86" spans="1:19" s="98" customFormat="1" ht="24.9" customHeight="1">
      <c r="A86" s="87"/>
      <c r="B86" s="249" t="s">
        <v>1016</v>
      </c>
      <c r="C86" s="252"/>
      <c r="D86" s="249"/>
      <c r="E86" s="87"/>
      <c r="F86" s="87"/>
      <c r="G86" s="87"/>
      <c r="H86" s="87"/>
      <c r="I86" s="87"/>
      <c r="J86" s="87"/>
      <c r="K86" s="87"/>
      <c r="L86" s="108"/>
      <c r="M86" s="51"/>
      <c r="N86" s="108"/>
      <c r="O86" s="51"/>
      <c r="P86" s="24">
        <v>6797244979.7299995</v>
      </c>
      <c r="Q86" s="67"/>
      <c r="R86" s="24">
        <v>94502793.060000002</v>
      </c>
    </row>
    <row r="87" spans="1:19" s="98" customFormat="1" ht="24.9" customHeight="1">
      <c r="A87" s="87"/>
      <c r="B87" s="249" t="s">
        <v>871</v>
      </c>
      <c r="C87" s="252"/>
      <c r="D87" s="249"/>
      <c r="E87" s="87"/>
      <c r="F87" s="87"/>
      <c r="G87" s="87"/>
      <c r="H87" s="87"/>
      <c r="I87" s="87"/>
      <c r="J87" s="87"/>
      <c r="K87" s="87"/>
      <c r="L87" s="108"/>
      <c r="M87" s="51"/>
      <c r="N87" s="108"/>
      <c r="O87" s="51"/>
      <c r="P87" s="24">
        <v>149058820.61000001</v>
      </c>
      <c r="Q87" s="24"/>
      <c r="R87" s="24">
        <v>8384818.71</v>
      </c>
    </row>
    <row r="88" spans="1:19" s="98" customFormat="1" ht="24.9" customHeight="1">
      <c r="A88" s="87"/>
      <c r="B88" s="249" t="s">
        <v>1014</v>
      </c>
      <c r="C88" s="252"/>
      <c r="D88" s="249"/>
      <c r="E88" s="87"/>
      <c r="F88" s="87"/>
      <c r="G88" s="87"/>
      <c r="H88" s="87"/>
      <c r="I88" s="87"/>
      <c r="J88" s="87"/>
      <c r="K88" s="87"/>
      <c r="L88" s="108"/>
      <c r="M88" s="51"/>
      <c r="N88" s="108"/>
      <c r="O88" s="51"/>
      <c r="P88" s="61">
        <v>-149987.48000000001</v>
      </c>
      <c r="Q88" s="24"/>
      <c r="R88" s="61">
        <v>-149987.48000000001</v>
      </c>
    </row>
    <row r="89" spans="1:19" s="98" customFormat="1" ht="24.9" customHeight="1">
      <c r="A89" s="87"/>
      <c r="B89" s="67" t="s">
        <v>1015</v>
      </c>
      <c r="C89" s="67"/>
      <c r="D89" s="67"/>
      <c r="E89" s="87"/>
      <c r="F89" s="87"/>
      <c r="G89" s="87"/>
      <c r="H89" s="87"/>
      <c r="I89" s="87"/>
      <c r="J89" s="87"/>
      <c r="K89" s="87"/>
      <c r="L89" s="108"/>
      <c r="M89" s="51"/>
      <c r="N89" s="108"/>
      <c r="O89" s="51"/>
      <c r="P89" s="61">
        <v>-69847.350000000006</v>
      </c>
      <c r="Q89" s="24"/>
      <c r="R89" s="61">
        <v>-19174.78</v>
      </c>
    </row>
    <row r="90" spans="1:19" s="98" customFormat="1" ht="24.9" customHeight="1">
      <c r="A90" s="87"/>
      <c r="B90" s="67" t="s">
        <v>872</v>
      </c>
      <c r="C90" s="67"/>
      <c r="D90" s="67"/>
      <c r="E90" s="87"/>
      <c r="F90" s="87"/>
      <c r="G90" s="87"/>
      <c r="H90" s="87"/>
      <c r="I90" s="87"/>
      <c r="J90" s="87"/>
      <c r="K90" s="87"/>
      <c r="L90" s="108"/>
      <c r="M90" s="51"/>
      <c r="N90" s="108"/>
      <c r="O90" s="51"/>
      <c r="P90" s="61">
        <v>-176285744.34</v>
      </c>
      <c r="Q90" s="24"/>
      <c r="R90" s="61">
        <v>-5675726.9199999999</v>
      </c>
    </row>
    <row r="91" spans="1:19" s="98" customFormat="1" ht="24.9" customHeight="1">
      <c r="A91" s="87"/>
      <c r="B91" s="67" t="s">
        <v>873</v>
      </c>
      <c r="C91" s="67"/>
      <c r="D91" s="67"/>
      <c r="E91" s="87"/>
      <c r="F91" s="87"/>
      <c r="G91" s="87"/>
      <c r="H91" s="87"/>
      <c r="I91" s="87"/>
      <c r="J91" s="87"/>
      <c r="K91" s="87"/>
      <c r="L91" s="108"/>
      <c r="M91" s="51"/>
      <c r="N91" s="108"/>
      <c r="O91" s="51"/>
      <c r="P91" s="24">
        <v>3159443.89</v>
      </c>
      <c r="Q91" s="24"/>
      <c r="R91" s="24">
        <v>0</v>
      </c>
    </row>
    <row r="92" spans="1:19" s="98" customFormat="1" ht="24.9" customHeight="1" thickBot="1">
      <c r="A92" s="87"/>
      <c r="B92" s="249" t="s">
        <v>1248</v>
      </c>
      <c r="C92" s="67"/>
      <c r="D92" s="67"/>
      <c r="E92" s="87"/>
      <c r="F92" s="87"/>
      <c r="G92" s="87"/>
      <c r="H92" s="87"/>
      <c r="I92" s="87"/>
      <c r="J92" s="87"/>
      <c r="K92" s="87"/>
      <c r="L92" s="108"/>
      <c r="M92" s="51"/>
      <c r="N92" s="108"/>
      <c r="O92" s="51"/>
      <c r="P92" s="250">
        <f>SUM(P86:P91)</f>
        <v>6772957665.0599995</v>
      </c>
      <c r="Q92" s="24"/>
      <c r="R92" s="250">
        <f>SUM(R86:R91)</f>
        <v>97042722.589999989</v>
      </c>
    </row>
    <row r="93" spans="1:19" s="98" customFormat="1" ht="24.9" customHeight="1" thickTop="1">
      <c r="A93" s="87"/>
      <c r="B93" s="251"/>
      <c r="C93" s="67"/>
      <c r="D93" s="67"/>
      <c r="E93" s="87"/>
      <c r="F93" s="87"/>
      <c r="G93" s="87"/>
      <c r="H93" s="87"/>
      <c r="I93" s="87"/>
      <c r="J93" s="87"/>
      <c r="K93" s="87"/>
      <c r="L93" s="108"/>
      <c r="M93" s="51"/>
      <c r="N93" s="108"/>
      <c r="O93" s="51"/>
      <c r="P93" s="255"/>
      <c r="Q93" s="24"/>
      <c r="R93" s="255"/>
    </row>
    <row r="94" spans="1:19" ht="24.9" customHeight="1">
      <c r="A94" s="87"/>
      <c r="B94" s="51"/>
      <c r="C94" s="87"/>
      <c r="D94" s="108"/>
      <c r="E94" s="87"/>
      <c r="F94" s="87"/>
      <c r="G94" s="87"/>
      <c r="H94" s="87"/>
      <c r="I94" s="87"/>
      <c r="J94" s="87"/>
      <c r="K94" s="87"/>
      <c r="L94" s="108"/>
      <c r="M94" s="51"/>
      <c r="N94" s="108"/>
      <c r="O94" s="51"/>
      <c r="P94" s="108"/>
      <c r="Q94" s="51"/>
      <c r="R94" s="108"/>
    </row>
    <row r="95" spans="1:19" s="51" customFormat="1" ht="24.9" customHeight="1">
      <c r="A95" s="370" t="s">
        <v>311</v>
      </c>
      <c r="B95" s="370"/>
      <c r="C95" s="370"/>
      <c r="D95" s="370"/>
      <c r="E95" s="370"/>
      <c r="F95" s="370"/>
      <c r="G95" s="370"/>
      <c r="H95" s="370"/>
      <c r="I95" s="370"/>
      <c r="J95" s="370"/>
      <c r="K95" s="370"/>
      <c r="L95" s="370"/>
      <c r="M95" s="370"/>
      <c r="N95" s="370"/>
      <c r="O95" s="370"/>
      <c r="P95" s="370"/>
      <c r="Q95" s="370"/>
      <c r="R95" s="370"/>
      <c r="S95" s="98"/>
    </row>
    <row r="96" spans="1:19" s="51" customFormat="1" ht="24.9" customHeight="1">
      <c r="A96" s="98"/>
      <c r="B96" s="108"/>
      <c r="C96" s="108"/>
      <c r="D96" s="369" t="str">
        <f>+D48</f>
        <v xml:space="preserve">                               (                                                                                                                               )           </v>
      </c>
      <c r="E96" s="369"/>
      <c r="F96" s="369"/>
      <c r="G96" s="369"/>
      <c r="H96" s="369"/>
      <c r="I96" s="369"/>
      <c r="J96" s="369"/>
      <c r="K96" s="369"/>
      <c r="L96" s="369"/>
      <c r="M96" s="369"/>
      <c r="N96" s="369"/>
      <c r="O96" s="108"/>
      <c r="P96" s="108"/>
      <c r="Q96" s="108"/>
      <c r="R96" s="108"/>
      <c r="S96" s="98"/>
    </row>
    <row r="97" spans="2:13" s="51" customFormat="1" ht="21.9" customHeight="1"/>
    <row r="98" spans="2:13" s="51" customFormat="1" ht="21.9" customHeight="1"/>
    <row r="99" spans="2:13" s="51" customFormat="1" ht="21.9" customHeight="1"/>
    <row r="100" spans="2:13" s="51" customFormat="1" ht="21.9" customHeight="1"/>
    <row r="101" spans="2:13" s="51" customFormat="1" ht="21.9" customHeight="1"/>
    <row r="102" spans="2:13" s="98" customFormat="1" ht="21.9" customHeight="1"/>
    <row r="103" spans="2:13" s="98" customFormat="1" ht="21.9" customHeight="1"/>
    <row r="104" spans="2:13" s="51" customFormat="1" ht="23.4" customHeight="1"/>
    <row r="105" spans="2:13" s="51" customFormat="1" ht="23.4" customHeight="1"/>
    <row r="106" spans="2:13" s="51" customFormat="1" ht="23.4" customHeight="1"/>
    <row r="107" spans="2:13" s="51" customFormat="1" ht="23.4" customHeight="1"/>
    <row r="109" spans="2:13" ht="23.4" customHeight="1">
      <c r="B109" s="67"/>
      <c r="C109" s="67"/>
      <c r="D109" s="67"/>
      <c r="E109" s="32"/>
      <c r="F109" s="32"/>
      <c r="G109" s="32"/>
      <c r="H109" s="32"/>
      <c r="I109" s="32"/>
      <c r="J109" s="32"/>
      <c r="K109" s="32"/>
      <c r="L109" s="32"/>
      <c r="M109" s="32"/>
    </row>
  </sheetData>
  <sheetProtection formatCells="0" formatColumns="0" formatRows="0" insertColumns="0" insertRows="0" insertHyperlinks="0" deleteColumns="0" deleteRows="0" sort="0" autoFilter="0" pivotTables="0"/>
  <mergeCells count="40">
    <mergeCell ref="P34:R34"/>
    <mergeCell ref="A53:B53"/>
    <mergeCell ref="L51:N51"/>
    <mergeCell ref="P51:R51"/>
    <mergeCell ref="H52:J52"/>
    <mergeCell ref="L52:N52"/>
    <mergeCell ref="P52:R52"/>
    <mergeCell ref="L34:N34"/>
    <mergeCell ref="A17:B17"/>
    <mergeCell ref="A47:R47"/>
    <mergeCell ref="H16:J16"/>
    <mergeCell ref="A1:R1"/>
    <mergeCell ref="H6:J6"/>
    <mergeCell ref="L6:N6"/>
    <mergeCell ref="P6:R6"/>
    <mergeCell ref="A7:B7"/>
    <mergeCell ref="L5:N5"/>
    <mergeCell ref="P5:R5"/>
    <mergeCell ref="L22:N22"/>
    <mergeCell ref="P22:R22"/>
    <mergeCell ref="H23:J23"/>
    <mergeCell ref="L23:N23"/>
    <mergeCell ref="P23:R23"/>
    <mergeCell ref="A24:B24"/>
    <mergeCell ref="P83:R83"/>
    <mergeCell ref="D96:N96"/>
    <mergeCell ref="L73:R73"/>
    <mergeCell ref="L15:N15"/>
    <mergeCell ref="P15:R15"/>
    <mergeCell ref="L74:N74"/>
    <mergeCell ref="P74:R74"/>
    <mergeCell ref="A95:R95"/>
    <mergeCell ref="D48:N48"/>
    <mergeCell ref="A49:R49"/>
    <mergeCell ref="L16:N16"/>
    <mergeCell ref="P16:R16"/>
    <mergeCell ref="A35:B35"/>
    <mergeCell ref="L33:N33"/>
    <mergeCell ref="P33:R33"/>
    <mergeCell ref="H34:J34"/>
  </mergeCells>
  <pageMargins left="0.78740157480314965" right="0.39370078740157483" top="0.59055118110236227" bottom="0.39370078740157483" header="0.43307086614173229" footer="0.19685039370078741"/>
  <pageSetup paperSize="9" scale="63" orientation="portrait" r:id="rId1"/>
  <headerFooter alignWithMargins="0">
    <oddHeader>&amp;L&amp;"Angsana New,Regular"&amp;8THAI POLYCONS PUBLIC COMPANY LIMITED</oddHeader>
  </headerFooter>
  <rowBreaks count="1" manualBreakCount="1">
    <brk id="48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37"/>
  <sheetViews>
    <sheetView showGridLines="0" topLeftCell="A16" zoomScaleNormal="100" zoomScaleSheetLayoutView="100" workbookViewId="0">
      <selection activeCell="R55" sqref="R55"/>
    </sheetView>
  </sheetViews>
  <sheetFormatPr defaultColWidth="9" defaultRowHeight="24.9" customHeight="1"/>
  <cols>
    <col min="1" max="1" width="3.3984375" style="85" customWidth="1"/>
    <col min="2" max="2" width="3" style="85" customWidth="1"/>
    <col min="3" max="3" width="9.3984375" style="85" customWidth="1"/>
    <col min="4" max="4" width="10.3984375" style="85" customWidth="1"/>
    <col min="5" max="5" width="4.19921875" style="85" customWidth="1"/>
    <col min="6" max="6" width="0.69921875" style="85" customWidth="1"/>
    <col min="7" max="7" width="15.09765625" style="85" customWidth="1"/>
    <col min="8" max="8" width="0.69921875" style="85" customWidth="1"/>
    <col min="9" max="9" width="14.09765625" style="85" customWidth="1"/>
    <col min="10" max="10" width="0.69921875" style="85" customWidth="1"/>
    <col min="11" max="11" width="14.09765625" style="85" customWidth="1"/>
    <col min="12" max="12" width="0.8984375" style="85" customWidth="1"/>
    <col min="13" max="13" width="13.59765625" style="85" customWidth="1"/>
    <col min="14" max="14" width="1.09765625" style="85" customWidth="1"/>
    <col min="15" max="16384" width="9" style="85"/>
  </cols>
  <sheetData>
    <row r="1" spans="1:24" ht="24" customHeight="1">
      <c r="A1" s="370" t="s">
        <v>857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</row>
    <row r="2" spans="1:24" ht="24" customHeigh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24" s="90" customFormat="1" ht="24" customHeight="1">
      <c r="A3" s="77"/>
      <c r="B3" s="85"/>
      <c r="C3" s="77" t="s">
        <v>1017</v>
      </c>
      <c r="D3" s="77"/>
      <c r="E3" s="98"/>
      <c r="F3" s="51"/>
      <c r="G3" s="77"/>
      <c r="H3" s="77"/>
      <c r="I3" s="77"/>
      <c r="J3" s="98"/>
      <c r="K3" s="98"/>
      <c r="L3" s="98"/>
      <c r="M3" s="98"/>
      <c r="N3" s="54"/>
      <c r="O3" s="54"/>
      <c r="P3" s="54"/>
      <c r="Q3" s="54"/>
      <c r="R3" s="54"/>
      <c r="S3" s="54"/>
      <c r="T3" s="54"/>
      <c r="U3" s="54"/>
      <c r="V3" s="77"/>
      <c r="W3" s="77"/>
      <c r="X3" s="77"/>
    </row>
    <row r="4" spans="1:24" s="90" customFormat="1" ht="24" customHeight="1">
      <c r="A4" s="77"/>
      <c r="B4" s="85" t="s">
        <v>1047</v>
      </c>
      <c r="C4" s="77"/>
      <c r="D4" s="77"/>
      <c r="E4" s="98"/>
      <c r="F4" s="51"/>
      <c r="G4" s="77"/>
      <c r="H4" s="77"/>
      <c r="I4" s="77"/>
      <c r="J4" s="98"/>
      <c r="K4" s="98"/>
      <c r="L4" s="98"/>
      <c r="M4" s="98"/>
      <c r="N4" s="54"/>
      <c r="O4" s="54"/>
      <c r="P4" s="54"/>
      <c r="Q4" s="54"/>
      <c r="R4" s="54"/>
      <c r="S4" s="54"/>
      <c r="T4" s="54"/>
      <c r="U4" s="54"/>
      <c r="V4" s="77"/>
      <c r="W4" s="77"/>
      <c r="X4" s="77"/>
    </row>
    <row r="5" spans="1:24" s="90" customFormat="1" ht="24" customHeight="1">
      <c r="A5" s="77"/>
      <c r="B5" s="85"/>
      <c r="C5" s="87" t="s">
        <v>1570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51"/>
      <c r="R5" s="51"/>
      <c r="S5" s="51"/>
      <c r="T5" s="51"/>
      <c r="U5" s="51"/>
      <c r="V5" s="77"/>
      <c r="W5" s="77"/>
      <c r="X5" s="77"/>
    </row>
    <row r="6" spans="1:24" s="90" customFormat="1" ht="24" customHeight="1">
      <c r="A6" s="77"/>
      <c r="B6" s="87" t="s">
        <v>1571</v>
      </c>
      <c r="C6" s="85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51"/>
      <c r="R6" s="51"/>
      <c r="S6" s="51"/>
      <c r="T6" s="51"/>
      <c r="U6" s="51"/>
      <c r="V6" s="77"/>
      <c r="W6" s="77"/>
      <c r="X6" s="77"/>
    </row>
    <row r="7" spans="1:24" s="90" customFormat="1" ht="24" customHeight="1">
      <c r="A7" s="77"/>
      <c r="B7" s="87" t="s">
        <v>1249</v>
      </c>
      <c r="C7" s="85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</row>
    <row r="8" spans="1:24" ht="24" customHeight="1">
      <c r="B8" s="87" t="s">
        <v>1019</v>
      </c>
      <c r="C8" s="30"/>
      <c r="G8" s="108"/>
      <c r="H8" s="108"/>
      <c r="I8" s="108"/>
      <c r="J8" s="108"/>
      <c r="K8" s="108"/>
      <c r="L8" s="108"/>
      <c r="M8" s="108"/>
    </row>
    <row r="9" spans="1:24" ht="24" customHeight="1">
      <c r="B9" s="87" t="s">
        <v>1018</v>
      </c>
      <c r="C9" s="30"/>
      <c r="G9" s="108"/>
      <c r="H9" s="108"/>
      <c r="I9" s="108"/>
      <c r="J9" s="108"/>
      <c r="K9" s="108"/>
      <c r="L9" s="108"/>
      <c r="M9" s="108"/>
    </row>
    <row r="10" spans="1:24" ht="24" customHeight="1">
      <c r="A10" s="86"/>
      <c r="B10" s="87"/>
      <c r="C10" s="86"/>
      <c r="G10" s="108"/>
      <c r="H10" s="108"/>
      <c r="I10" s="108"/>
      <c r="J10" s="28"/>
      <c r="K10" s="108"/>
      <c r="L10" s="108"/>
      <c r="M10" s="108"/>
    </row>
    <row r="11" spans="1:24" ht="24" customHeight="1">
      <c r="A11" s="219" t="s">
        <v>850</v>
      </c>
      <c r="B11" s="253" t="s">
        <v>849</v>
      </c>
      <c r="C11" s="86"/>
      <c r="G11" s="108"/>
      <c r="H11" s="108"/>
      <c r="I11" s="108"/>
      <c r="J11" s="28"/>
      <c r="K11" s="108"/>
      <c r="L11" s="108"/>
      <c r="M11" s="108"/>
    </row>
    <row r="12" spans="1:24" ht="24" customHeight="1">
      <c r="A12" s="219"/>
      <c r="B12" s="249" t="s">
        <v>1250</v>
      </c>
      <c r="C12" s="86"/>
      <c r="G12" s="108"/>
      <c r="H12" s="108"/>
      <c r="I12" s="108"/>
      <c r="J12" s="28"/>
      <c r="K12" s="108"/>
      <c r="L12" s="108"/>
      <c r="M12" s="108"/>
    </row>
    <row r="13" spans="1:24" ht="15" customHeight="1">
      <c r="A13" s="219"/>
      <c r="B13" s="249"/>
      <c r="C13" s="86"/>
      <c r="G13" s="108"/>
      <c r="H13" s="108"/>
      <c r="I13" s="108"/>
      <c r="J13" s="28"/>
      <c r="K13" s="108"/>
      <c r="L13" s="108"/>
      <c r="M13" s="108"/>
    </row>
    <row r="14" spans="1:24" ht="24" customHeight="1">
      <c r="A14" s="219"/>
      <c r="B14" s="249"/>
      <c r="C14" s="86"/>
      <c r="G14" s="108"/>
      <c r="H14" s="108"/>
      <c r="I14" s="108"/>
      <c r="J14" s="28"/>
      <c r="K14" s="373" t="s">
        <v>38</v>
      </c>
      <c r="L14" s="373"/>
      <c r="M14" s="373"/>
    </row>
    <row r="15" spans="1:24" ht="24" customHeight="1">
      <c r="A15" s="86"/>
      <c r="B15" s="87"/>
      <c r="C15" s="86"/>
      <c r="G15" s="108"/>
      <c r="H15" s="108"/>
      <c r="I15" s="108"/>
      <c r="J15" s="28"/>
      <c r="K15" s="83" t="s">
        <v>158</v>
      </c>
      <c r="L15" s="67"/>
      <c r="M15" s="260" t="s">
        <v>870</v>
      </c>
    </row>
    <row r="16" spans="1:24" ht="24" customHeight="1">
      <c r="A16" s="86"/>
      <c r="B16" s="87"/>
      <c r="C16" s="86"/>
      <c r="G16" s="108"/>
      <c r="H16" s="108"/>
      <c r="I16" s="108"/>
      <c r="J16" s="28"/>
      <c r="K16" s="246" t="s">
        <v>869</v>
      </c>
      <c r="L16" s="67"/>
      <c r="M16" s="246" t="s">
        <v>869</v>
      </c>
    </row>
    <row r="17" spans="1:13" ht="24" customHeight="1">
      <c r="A17" s="86"/>
      <c r="B17" s="249" t="s">
        <v>1298</v>
      </c>
      <c r="C17" s="252"/>
      <c r="D17" s="249"/>
      <c r="G17" s="108"/>
      <c r="H17" s="108"/>
      <c r="I17" s="108"/>
      <c r="J17" s="28"/>
      <c r="K17" s="24">
        <v>71658809.719999999</v>
      </c>
      <c r="L17" s="67"/>
      <c r="M17" s="24">
        <v>23990004.359999999</v>
      </c>
    </row>
    <row r="18" spans="1:13" ht="24" customHeight="1">
      <c r="A18" s="86"/>
      <c r="B18" s="249" t="s">
        <v>874</v>
      </c>
      <c r="C18" s="252"/>
      <c r="D18" s="249"/>
      <c r="G18" s="108"/>
      <c r="H18" s="108"/>
      <c r="I18" s="108"/>
      <c r="J18" s="28"/>
      <c r="K18" s="24">
        <v>44162391.43</v>
      </c>
      <c r="L18" s="24"/>
      <c r="M18" s="24">
        <v>15600200</v>
      </c>
    </row>
    <row r="19" spans="1:13" ht="24" customHeight="1">
      <c r="A19" s="86"/>
      <c r="B19" s="67" t="s">
        <v>872</v>
      </c>
      <c r="C19" s="252"/>
      <c r="D19" s="249"/>
      <c r="G19" s="108"/>
      <c r="H19" s="108"/>
      <c r="I19" s="108"/>
      <c r="J19" s="28"/>
      <c r="K19" s="61">
        <v>-9129807.8300000001</v>
      </c>
      <c r="L19" s="24"/>
      <c r="M19" s="61">
        <v>-3138081.17</v>
      </c>
    </row>
    <row r="20" spans="1:13" ht="24" customHeight="1">
      <c r="A20" s="86"/>
      <c r="B20" s="249" t="s">
        <v>875</v>
      </c>
      <c r="C20" s="67"/>
      <c r="D20" s="67"/>
      <c r="G20" s="108"/>
      <c r="H20" s="108"/>
      <c r="I20" s="108"/>
      <c r="J20" s="28"/>
      <c r="K20" s="61">
        <v>-3159443.89</v>
      </c>
      <c r="L20" s="24"/>
      <c r="M20" s="24">
        <v>0</v>
      </c>
    </row>
    <row r="21" spans="1:13" ht="24" customHeight="1" thickBot="1">
      <c r="A21" s="86"/>
      <c r="B21" s="87" t="s">
        <v>1251</v>
      </c>
      <c r="C21" s="67"/>
      <c r="D21" s="67"/>
      <c r="G21" s="108"/>
      <c r="H21" s="108"/>
      <c r="I21" s="108"/>
      <c r="J21" s="28"/>
      <c r="K21" s="250">
        <f>SUM(K17:K20)</f>
        <v>103531949.43000001</v>
      </c>
      <c r="L21" s="24"/>
      <c r="M21" s="250">
        <f>SUM(M17:M20)</f>
        <v>36452123.189999998</v>
      </c>
    </row>
    <row r="22" spans="1:13" ht="24" customHeight="1" thickTop="1">
      <c r="A22" s="86"/>
      <c r="B22" s="253"/>
      <c r="C22" s="67"/>
      <c r="D22" s="67"/>
      <c r="G22" s="108"/>
      <c r="H22" s="108"/>
      <c r="I22" s="108"/>
      <c r="J22" s="28"/>
      <c r="K22" s="255"/>
      <c r="L22" s="24"/>
      <c r="M22" s="255"/>
    </row>
    <row r="23" spans="1:13" ht="24" customHeight="1">
      <c r="A23" s="219" t="s">
        <v>1048</v>
      </c>
      <c r="B23" s="253" t="s">
        <v>851</v>
      </c>
      <c r="C23" s="86"/>
      <c r="G23" s="108"/>
      <c r="H23" s="108"/>
      <c r="I23" s="108"/>
      <c r="J23" s="28"/>
      <c r="K23" s="108"/>
      <c r="L23" s="108"/>
      <c r="M23" s="108"/>
    </row>
    <row r="24" spans="1:13" ht="24" customHeight="1">
      <c r="A24" s="86"/>
      <c r="B24" s="249" t="s">
        <v>1252</v>
      </c>
      <c r="C24" s="86"/>
      <c r="G24" s="108"/>
      <c r="H24" s="108"/>
      <c r="I24" s="108"/>
      <c r="J24" s="28"/>
      <c r="K24" s="108"/>
      <c r="L24" s="108"/>
      <c r="M24" s="108"/>
    </row>
    <row r="25" spans="1:13" ht="24" customHeight="1">
      <c r="A25" s="86"/>
      <c r="B25" s="249"/>
      <c r="C25" s="86"/>
      <c r="G25" s="108"/>
      <c r="H25" s="108"/>
      <c r="I25" s="108"/>
      <c r="J25" s="28"/>
      <c r="K25" s="108"/>
      <c r="L25" s="108"/>
      <c r="M25" s="108"/>
    </row>
    <row r="26" spans="1:13" ht="24" customHeight="1">
      <c r="A26" s="86"/>
      <c r="B26" s="249"/>
      <c r="C26" s="86"/>
      <c r="G26" s="108"/>
      <c r="H26" s="108"/>
      <c r="I26" s="108"/>
      <c r="J26" s="28"/>
      <c r="K26" s="373" t="s">
        <v>38</v>
      </c>
      <c r="L26" s="373"/>
      <c r="M26" s="373"/>
    </row>
    <row r="27" spans="1:13" ht="24" customHeight="1">
      <c r="A27" s="86"/>
      <c r="B27" s="87"/>
      <c r="C27" s="86"/>
      <c r="G27" s="108"/>
      <c r="H27" s="108"/>
      <c r="I27" s="108"/>
      <c r="J27" s="28"/>
      <c r="K27" s="83" t="s">
        <v>158</v>
      </c>
      <c r="L27" s="67"/>
      <c r="M27" s="260" t="s">
        <v>870</v>
      </c>
    </row>
    <row r="28" spans="1:13" ht="24" customHeight="1">
      <c r="A28" s="86"/>
      <c r="B28" s="87"/>
      <c r="C28" s="86"/>
      <c r="G28" s="108"/>
      <c r="H28" s="108"/>
      <c r="I28" s="282"/>
      <c r="J28" s="282"/>
      <c r="K28" s="246" t="s">
        <v>869</v>
      </c>
      <c r="L28" s="67"/>
      <c r="M28" s="246" t="s">
        <v>869</v>
      </c>
    </row>
    <row r="29" spans="1:13" ht="24" customHeight="1">
      <c r="A29" s="86"/>
      <c r="B29" s="249" t="s">
        <v>1020</v>
      </c>
      <c r="C29" s="252"/>
      <c r="G29" s="108"/>
      <c r="H29" s="108"/>
      <c r="I29" s="29"/>
      <c r="J29" s="67"/>
      <c r="K29" s="24">
        <v>5647558.0499999998</v>
      </c>
      <c r="L29" s="29"/>
      <c r="M29" s="24">
        <v>4188995.81</v>
      </c>
    </row>
    <row r="30" spans="1:13" ht="24" customHeight="1">
      <c r="A30" s="86"/>
      <c r="B30" s="249" t="s">
        <v>874</v>
      </c>
      <c r="C30" s="252"/>
      <c r="G30" s="108"/>
      <c r="H30" s="108"/>
      <c r="I30" s="29"/>
      <c r="J30" s="67"/>
      <c r="K30" s="24">
        <v>132000</v>
      </c>
      <c r="L30" s="29"/>
      <c r="M30" s="24">
        <v>132000</v>
      </c>
    </row>
    <row r="31" spans="1:13" ht="24" customHeight="1">
      <c r="A31" s="86"/>
      <c r="B31" s="67" t="s">
        <v>1021</v>
      </c>
      <c r="C31" s="67"/>
      <c r="G31" s="108"/>
      <c r="H31" s="108"/>
      <c r="I31" s="29"/>
      <c r="J31" s="67"/>
      <c r="K31" s="171">
        <v>-749497.27</v>
      </c>
      <c r="L31" s="29"/>
      <c r="M31" s="171">
        <v>-626526.4</v>
      </c>
    </row>
    <row r="32" spans="1:13" ht="24" customHeight="1" thickBot="1">
      <c r="A32" s="86"/>
      <c r="B32" s="87" t="s">
        <v>1253</v>
      </c>
      <c r="C32" s="67"/>
      <c r="G32" s="108"/>
      <c r="H32" s="108"/>
      <c r="I32" s="255"/>
      <c r="J32" s="84"/>
      <c r="K32" s="254">
        <f>SUM(K29:K31)</f>
        <v>5030060.7799999993</v>
      </c>
      <c r="L32" s="84"/>
      <c r="M32" s="254">
        <f>SUM(M29:M31)</f>
        <v>3694469.4100000006</v>
      </c>
    </row>
    <row r="33" spans="1:13" ht="24" customHeight="1" thickTop="1">
      <c r="A33" s="86"/>
      <c r="B33" s="253"/>
      <c r="C33" s="67"/>
      <c r="D33" s="67"/>
      <c r="G33" s="108"/>
      <c r="H33" s="108"/>
      <c r="I33" s="108"/>
      <c r="J33" s="28"/>
      <c r="K33" s="255"/>
      <c r="L33" s="24"/>
      <c r="M33" s="255"/>
    </row>
    <row r="34" spans="1:13" ht="24" customHeight="1">
      <c r="A34" s="86"/>
      <c r="B34" s="253"/>
      <c r="C34" s="67"/>
      <c r="D34" s="67"/>
      <c r="G34" s="108"/>
      <c r="H34" s="108"/>
      <c r="I34" s="108"/>
      <c r="J34" s="28"/>
      <c r="K34" s="255"/>
      <c r="L34" s="24"/>
      <c r="M34" s="255"/>
    </row>
    <row r="35" spans="1:13" ht="24" customHeight="1">
      <c r="A35" s="370" t="str">
        <f>+'P20-25'!A145:M145</f>
        <v>(Sign) ……………………………………...........……………………………...……………. Authorized Director</v>
      </c>
      <c r="B35" s="370"/>
      <c r="C35" s="370"/>
      <c r="D35" s="370"/>
      <c r="E35" s="370"/>
      <c r="F35" s="370"/>
      <c r="G35" s="370"/>
      <c r="H35" s="370"/>
      <c r="I35" s="370"/>
      <c r="J35" s="370"/>
      <c r="K35" s="370"/>
      <c r="L35" s="370"/>
      <c r="M35" s="370"/>
    </row>
    <row r="36" spans="1:13" ht="24" customHeight="1">
      <c r="A36" s="108"/>
      <c r="B36" s="108"/>
      <c r="C36" s="369" t="s">
        <v>439</v>
      </c>
      <c r="D36" s="369"/>
      <c r="E36" s="369"/>
      <c r="F36" s="369"/>
      <c r="G36" s="369"/>
      <c r="H36" s="369"/>
      <c r="I36" s="369"/>
      <c r="J36" s="369"/>
      <c r="K36" s="369"/>
      <c r="L36" s="108"/>
      <c r="M36" s="51"/>
    </row>
    <row r="37" spans="1:13" ht="24" customHeight="1"/>
  </sheetData>
  <mergeCells count="5">
    <mergeCell ref="A1:M1"/>
    <mergeCell ref="A35:M35"/>
    <mergeCell ref="C36:K36"/>
    <mergeCell ref="K14:M14"/>
    <mergeCell ref="K26:M26"/>
  </mergeCells>
  <pageMargins left="0.78740157480314998" right="0.39370078740157499" top="0.59055118110236204" bottom="0.39370078740157499" header="0.43307086614173201" footer="0.196850393700787"/>
  <pageSetup paperSize="9" scale="90" orientation="portrait" r:id="rId1"/>
  <headerFooter alignWithMargins="0">
    <oddHeader>&amp;L&amp;"Angsana New,Regular"&amp;8THAI POLYCONS PUBLIC COMPANY LIMITED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932EF-2DC7-4E90-B056-4B111B3A28D2}">
  <dimension ref="A1:O37"/>
  <sheetViews>
    <sheetView showGridLines="0" topLeftCell="A16" zoomScaleNormal="100" zoomScaleSheetLayoutView="100" workbookViewId="0">
      <selection activeCell="R55" sqref="R55"/>
    </sheetView>
  </sheetViews>
  <sheetFormatPr defaultColWidth="9" defaultRowHeight="24.9" customHeight="1"/>
  <cols>
    <col min="1" max="1" width="3.3984375" style="85" customWidth="1"/>
    <col min="2" max="2" width="3" style="85" customWidth="1"/>
    <col min="3" max="3" width="11.3984375" style="85" customWidth="1"/>
    <col min="4" max="4" width="14.09765625" style="85" customWidth="1"/>
    <col min="5" max="5" width="0.5" style="85" customWidth="1"/>
    <col min="6" max="6" width="14.09765625" style="85" customWidth="1"/>
    <col min="7" max="7" width="0.5" style="85" customWidth="1"/>
    <col min="8" max="8" width="14.09765625" style="85" customWidth="1"/>
    <col min="9" max="9" width="0.5" style="85" customWidth="1"/>
    <col min="10" max="10" width="14.09765625" style="85" customWidth="1"/>
    <col min="11" max="11" width="0.5" style="85" customWidth="1"/>
    <col min="12" max="12" width="14.09765625" style="85" customWidth="1"/>
    <col min="13" max="13" width="0.5" style="85" customWidth="1"/>
    <col min="14" max="14" width="14.09765625" style="85" customWidth="1"/>
    <col min="15" max="15" width="1.09765625" style="85" customWidth="1"/>
    <col min="16" max="16384" width="9" style="85"/>
  </cols>
  <sheetData>
    <row r="1" spans="1:14" ht="26.1" customHeight="1">
      <c r="A1" s="370" t="s">
        <v>858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</row>
    <row r="2" spans="1:14" ht="26.1" customHeight="1">
      <c r="A2" s="86"/>
      <c r="B2" s="67"/>
      <c r="C2" s="67"/>
      <c r="H2" s="108"/>
      <c r="I2" s="108"/>
      <c r="J2" s="255"/>
      <c r="K2" s="84"/>
      <c r="L2" s="255"/>
      <c r="M2" s="84"/>
      <c r="N2" s="255"/>
    </row>
    <row r="3" spans="1:14" ht="26.1" customHeight="1">
      <c r="A3" s="219" t="s">
        <v>973</v>
      </c>
      <c r="B3" s="210" t="s">
        <v>965</v>
      </c>
      <c r="C3" s="67"/>
      <c r="H3" s="108"/>
      <c r="I3" s="108"/>
      <c r="J3" s="255"/>
      <c r="K3" s="84"/>
      <c r="L3" s="255"/>
      <c r="M3" s="84"/>
      <c r="N3" s="255"/>
    </row>
    <row r="4" spans="1:14" ht="26.1" customHeight="1">
      <c r="A4" s="86"/>
      <c r="B4" s="67"/>
      <c r="C4" s="67"/>
      <c r="H4" s="108"/>
      <c r="I4" s="108"/>
      <c r="J4" s="255"/>
      <c r="K4" s="84"/>
      <c r="L4" s="255"/>
      <c r="M4" s="84"/>
      <c r="N4" s="255"/>
    </row>
    <row r="5" spans="1:14" ht="26.1" customHeight="1">
      <c r="A5" s="86"/>
      <c r="B5" s="67"/>
      <c r="C5" s="67"/>
      <c r="H5" s="373" t="s">
        <v>38</v>
      </c>
      <c r="I5" s="373"/>
      <c r="J5" s="373"/>
      <c r="K5" s="373"/>
      <c r="L5" s="373"/>
      <c r="M5" s="373"/>
      <c r="N5" s="373"/>
    </row>
    <row r="6" spans="1:14" ht="26.1" customHeight="1">
      <c r="A6" s="86"/>
      <c r="B6" s="67"/>
      <c r="C6" s="67"/>
      <c r="H6" s="378" t="s">
        <v>39</v>
      </c>
      <c r="I6" s="378"/>
      <c r="J6" s="378"/>
      <c r="K6" s="83"/>
      <c r="L6" s="378" t="s">
        <v>40</v>
      </c>
      <c r="M6" s="378"/>
      <c r="N6" s="378"/>
    </row>
    <row r="7" spans="1:14" ht="26.1" customHeight="1">
      <c r="A7" s="86"/>
      <c r="B7" s="67"/>
      <c r="C7" s="67"/>
      <c r="H7" s="110" t="str">
        <f>+'P26-27'!I51</f>
        <v>June 30, 2022</v>
      </c>
      <c r="I7" s="83"/>
      <c r="J7" s="110" t="str">
        <f>+'P26-27'!K51</f>
        <v>December 31, 2021</v>
      </c>
      <c r="K7" s="83"/>
      <c r="L7" s="110" t="str">
        <f>+H7</f>
        <v>June 30, 2022</v>
      </c>
      <c r="M7" s="83"/>
      <c r="N7" s="110" t="str">
        <f>+J7</f>
        <v>December 31, 2021</v>
      </c>
    </row>
    <row r="8" spans="1:14" ht="26.1" customHeight="1">
      <c r="A8" s="86"/>
      <c r="B8" s="5" t="s">
        <v>966</v>
      </c>
      <c r="C8" s="8"/>
      <c r="D8" s="8"/>
      <c r="E8" s="8"/>
      <c r="F8" s="8"/>
      <c r="G8" s="8"/>
      <c r="H8" s="229">
        <v>47415070</v>
      </c>
      <c r="I8" s="83"/>
      <c r="J8" s="229">
        <v>53243380</v>
      </c>
      <c r="K8" s="83"/>
      <c r="L8" s="229">
        <v>0</v>
      </c>
      <c r="M8" s="83"/>
      <c r="N8" s="229">
        <v>0</v>
      </c>
    </row>
    <row r="9" spans="1:14" ht="26.1" customHeight="1">
      <c r="A9" s="86"/>
      <c r="B9" s="5" t="s">
        <v>967</v>
      </c>
      <c r="C9" s="8"/>
      <c r="D9" s="8"/>
      <c r="E9" s="8"/>
      <c r="F9" s="8"/>
      <c r="G9" s="8"/>
      <c r="H9" s="226">
        <v>11652803.73</v>
      </c>
      <c r="I9" s="83"/>
      <c r="J9" s="226">
        <v>11652803.73</v>
      </c>
      <c r="K9" s="83"/>
      <c r="L9" s="226">
        <v>0</v>
      </c>
      <c r="M9" s="83"/>
      <c r="N9" s="226">
        <v>0</v>
      </c>
    </row>
    <row r="10" spans="1:14" ht="26.1" customHeight="1">
      <c r="A10" s="86"/>
      <c r="B10" s="5"/>
      <c r="C10" s="272" t="s">
        <v>45</v>
      </c>
      <c r="F10" s="8"/>
      <c r="G10" s="8"/>
      <c r="H10" s="73">
        <f>SUM(H8:H9)</f>
        <v>59067873.730000004</v>
      </c>
      <c r="I10" s="73"/>
      <c r="J10" s="73">
        <f>SUM(J8:J9)</f>
        <v>64896183.730000004</v>
      </c>
      <c r="K10" s="83"/>
      <c r="L10" s="73">
        <f>SUM(L8:L9)</f>
        <v>0</v>
      </c>
      <c r="M10" s="83"/>
      <c r="N10" s="73">
        <f>SUM(N8:N9)</f>
        <v>0</v>
      </c>
    </row>
    <row r="11" spans="1:14" ht="26.1" customHeight="1">
      <c r="A11" s="86"/>
      <c r="B11" s="5" t="s">
        <v>968</v>
      </c>
      <c r="C11" s="8"/>
      <c r="D11" s="8"/>
      <c r="E11" s="8"/>
      <c r="F11" s="8"/>
      <c r="G11" s="8"/>
      <c r="H11" s="171">
        <v>-11652803.73</v>
      </c>
      <c r="I11" s="83"/>
      <c r="J11" s="171">
        <v>-11652803.73</v>
      </c>
      <c r="K11" s="83"/>
      <c r="L11" s="226">
        <v>0</v>
      </c>
      <c r="M11" s="83"/>
      <c r="N11" s="226">
        <v>0</v>
      </c>
    </row>
    <row r="12" spans="1:14" ht="26.1" customHeight="1">
      <c r="A12" s="86"/>
      <c r="B12" s="5" t="s">
        <v>966</v>
      </c>
      <c r="C12" s="8"/>
      <c r="D12" s="8"/>
      <c r="E12" s="8"/>
      <c r="F12" s="8"/>
      <c r="G12" s="8"/>
      <c r="H12" s="127">
        <f>SUM(H10:H11)</f>
        <v>47415070</v>
      </c>
      <c r="I12" s="83"/>
      <c r="J12" s="127">
        <f>SUM(J10:J11)</f>
        <v>53243380</v>
      </c>
      <c r="K12" s="83"/>
      <c r="L12" s="127">
        <f>SUM(L10:L11)</f>
        <v>0</v>
      </c>
      <c r="M12" s="67"/>
      <c r="N12" s="127">
        <f>SUM(N10:N11)</f>
        <v>0</v>
      </c>
    </row>
    <row r="13" spans="1:14" ht="26.1" customHeight="1">
      <c r="A13" s="86"/>
      <c r="B13" s="5" t="s">
        <v>969</v>
      </c>
      <c r="C13" s="8"/>
      <c r="D13" s="8"/>
      <c r="E13" s="8"/>
      <c r="F13" s="8"/>
      <c r="G13" s="8"/>
      <c r="H13" s="73"/>
      <c r="I13" s="130"/>
      <c r="J13" s="73"/>
      <c r="K13" s="130"/>
      <c r="L13" s="73"/>
      <c r="M13" s="130"/>
      <c r="N13" s="73"/>
    </row>
    <row r="14" spans="1:14" ht="26.1" customHeight="1">
      <c r="A14" s="86"/>
      <c r="C14" s="13" t="s">
        <v>970</v>
      </c>
      <c r="D14" s="13"/>
      <c r="E14" s="13"/>
      <c r="F14" s="8"/>
      <c r="G14" s="8"/>
      <c r="H14" s="171">
        <v>-9533820</v>
      </c>
      <c r="I14" s="83"/>
      <c r="J14" s="171">
        <v>-11656620</v>
      </c>
      <c r="K14" s="83"/>
      <c r="L14" s="226">
        <v>0</v>
      </c>
      <c r="M14" s="83"/>
      <c r="N14" s="226">
        <v>0</v>
      </c>
    </row>
    <row r="15" spans="1:14" ht="26.1" customHeight="1" thickBot="1">
      <c r="A15" s="86"/>
      <c r="B15" s="5" t="s">
        <v>971</v>
      </c>
      <c r="C15" s="8"/>
      <c r="D15" s="8"/>
      <c r="E15" s="8"/>
      <c r="F15" s="8"/>
      <c r="G15" s="8"/>
      <c r="H15" s="115">
        <f>SUM(H12:H14)</f>
        <v>37881250</v>
      </c>
      <c r="I15" s="73"/>
      <c r="J15" s="115">
        <f>SUM(J12:J14)</f>
        <v>41586760</v>
      </c>
      <c r="K15" s="73"/>
      <c r="L15" s="115">
        <f>SUM(L12:L14)</f>
        <v>0</v>
      </c>
      <c r="M15" s="73"/>
      <c r="N15" s="115">
        <f>SUM(N12:N14)</f>
        <v>0</v>
      </c>
    </row>
    <row r="16" spans="1:14" ht="26.1" customHeight="1" thickTop="1">
      <c r="A16" s="86"/>
      <c r="B16" s="5"/>
      <c r="C16" s="8"/>
      <c r="D16" s="8"/>
      <c r="E16" s="8"/>
      <c r="F16" s="8"/>
      <c r="G16" s="8"/>
      <c r="H16" s="73"/>
      <c r="I16" s="73"/>
      <c r="J16" s="73"/>
      <c r="K16" s="73"/>
      <c r="L16" s="73"/>
      <c r="M16" s="73"/>
      <c r="N16" s="73"/>
    </row>
    <row r="17" spans="1:14" ht="26.1" customHeight="1">
      <c r="A17" s="219" t="s">
        <v>979</v>
      </c>
      <c r="B17" s="277" t="s">
        <v>974</v>
      </c>
      <c r="C17" s="8"/>
      <c r="D17" s="8"/>
      <c r="E17" s="8"/>
      <c r="F17" s="8"/>
      <c r="G17" s="8"/>
      <c r="H17" s="73"/>
      <c r="I17" s="73"/>
      <c r="J17" s="73"/>
      <c r="K17" s="73"/>
      <c r="L17" s="73"/>
      <c r="M17" s="73"/>
      <c r="N17" s="73"/>
    </row>
    <row r="18" spans="1:14" ht="26.1" customHeight="1">
      <c r="A18" s="86"/>
      <c r="B18" s="5"/>
      <c r="C18" s="8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</row>
    <row r="19" spans="1:14" ht="26.1" customHeight="1">
      <c r="A19" s="86"/>
      <c r="B19" s="5"/>
      <c r="C19" s="8"/>
      <c r="D19" s="370" t="s">
        <v>152</v>
      </c>
      <c r="E19" s="370"/>
      <c r="F19" s="370"/>
      <c r="G19" s="8"/>
      <c r="H19" s="373" t="s">
        <v>38</v>
      </c>
      <c r="I19" s="373"/>
      <c r="J19" s="373"/>
      <c r="K19" s="373"/>
      <c r="L19" s="373"/>
      <c r="M19" s="373"/>
      <c r="N19" s="373"/>
    </row>
    <row r="20" spans="1:14" ht="26.1" customHeight="1">
      <c r="A20" s="86"/>
      <c r="B20" s="5"/>
      <c r="C20" s="8"/>
      <c r="D20" s="373" t="s">
        <v>153</v>
      </c>
      <c r="E20" s="373"/>
      <c r="F20" s="373"/>
      <c r="G20" s="8"/>
      <c r="H20" s="373" t="s">
        <v>74</v>
      </c>
      <c r="I20" s="373"/>
      <c r="J20" s="373"/>
      <c r="K20" s="8"/>
      <c r="L20" s="373" t="s">
        <v>154</v>
      </c>
      <c r="M20" s="373"/>
      <c r="N20" s="373"/>
    </row>
    <row r="21" spans="1:14" ht="26.1" customHeight="1">
      <c r="A21" s="86"/>
      <c r="B21" s="5"/>
      <c r="C21" s="8"/>
      <c r="D21" s="111" t="str">
        <f>+H7</f>
        <v>June 30, 2022</v>
      </c>
      <c r="E21" s="109"/>
      <c r="F21" s="111" t="str">
        <f>+J7</f>
        <v>December 31, 2021</v>
      </c>
      <c r="G21" s="109"/>
      <c r="H21" s="111" t="str">
        <f>+D21</f>
        <v>June 30, 2022</v>
      </c>
      <c r="I21" s="109"/>
      <c r="J21" s="111" t="str">
        <f>+F21</f>
        <v>December 31, 2021</v>
      </c>
      <c r="K21" s="8"/>
      <c r="L21" s="111" t="str">
        <f>+H21</f>
        <v>June 30, 2022</v>
      </c>
      <c r="M21" s="14"/>
      <c r="N21" s="111" t="str">
        <f>+J21</f>
        <v>December 31, 2021</v>
      </c>
    </row>
    <row r="22" spans="1:14" ht="26.1" customHeight="1">
      <c r="A22" s="86"/>
      <c r="B22" s="5" t="s">
        <v>975</v>
      </c>
      <c r="C22" s="8"/>
      <c r="D22" s="59" t="s">
        <v>1572</v>
      </c>
      <c r="E22" s="108"/>
      <c r="F22" s="59" t="s">
        <v>435</v>
      </c>
      <c r="G22" s="108"/>
      <c r="H22" s="229">
        <v>130335191.48</v>
      </c>
      <c r="I22" s="83"/>
      <c r="J22" s="229">
        <v>115023921.37</v>
      </c>
      <c r="K22" s="83"/>
      <c r="L22" s="229">
        <v>125654993.13</v>
      </c>
      <c r="M22" s="83"/>
      <c r="N22" s="229">
        <v>115022697.84999999</v>
      </c>
    </row>
    <row r="23" spans="1:14" ht="26.1" customHeight="1">
      <c r="A23" s="86"/>
      <c r="B23" s="5" t="s">
        <v>976</v>
      </c>
      <c r="C23" s="8"/>
      <c r="D23" s="59" t="s">
        <v>612</v>
      </c>
      <c r="E23" s="58"/>
      <c r="F23" s="59" t="s">
        <v>852</v>
      </c>
      <c r="G23" s="60"/>
      <c r="H23" s="226">
        <v>463820450.10000002</v>
      </c>
      <c r="I23" s="61"/>
      <c r="J23" s="226">
        <v>289116250.10000002</v>
      </c>
      <c r="K23" s="61"/>
      <c r="L23" s="226">
        <v>463820450.10000002</v>
      </c>
      <c r="M23" s="61"/>
      <c r="N23" s="226">
        <v>129116250.09999999</v>
      </c>
    </row>
    <row r="24" spans="1:14" ht="26.1" customHeight="1">
      <c r="A24" s="86"/>
      <c r="B24" s="5" t="s">
        <v>45</v>
      </c>
      <c r="C24" s="8"/>
      <c r="D24" s="59"/>
      <c r="E24" s="58"/>
      <c r="F24" s="59"/>
      <c r="G24" s="60"/>
      <c r="H24" s="229">
        <f>SUM(H22:H23)</f>
        <v>594155641.58000004</v>
      </c>
      <c r="I24" s="61"/>
      <c r="J24" s="229">
        <f>SUM(J22:J23)</f>
        <v>404140171.47000003</v>
      </c>
      <c r="K24" s="61"/>
      <c r="L24" s="229">
        <f>SUM(L22:L23)</f>
        <v>589475443.23000002</v>
      </c>
      <c r="M24" s="61"/>
      <c r="N24" s="229">
        <f>SUM(N22:N23)</f>
        <v>244138947.94999999</v>
      </c>
    </row>
    <row r="25" spans="1:14" ht="26.1" customHeight="1">
      <c r="A25" s="86"/>
      <c r="B25" s="11" t="s">
        <v>977</v>
      </c>
      <c r="C25" s="8"/>
      <c r="D25" s="60"/>
      <c r="E25" s="60"/>
      <c r="F25" s="60"/>
      <c r="G25" s="60"/>
      <c r="H25" s="226">
        <v>0</v>
      </c>
      <c r="I25" s="61"/>
      <c r="J25" s="171">
        <v>-756247.22</v>
      </c>
      <c r="K25" s="61"/>
      <c r="L25" s="229">
        <v>0</v>
      </c>
      <c r="M25" s="61"/>
      <c r="N25" s="53">
        <v>0</v>
      </c>
    </row>
    <row r="26" spans="1:14" ht="26.1" customHeight="1" thickBot="1">
      <c r="A26" s="86"/>
      <c r="B26" s="381" t="s">
        <v>155</v>
      </c>
      <c r="C26" s="381"/>
      <c r="D26" s="60"/>
      <c r="E26" s="60"/>
      <c r="F26" s="60"/>
      <c r="G26" s="60"/>
      <c r="H26" s="117">
        <f>SUM(H24:H25)</f>
        <v>594155641.58000004</v>
      </c>
      <c r="I26" s="61"/>
      <c r="J26" s="117">
        <f>SUM(J24:J25)</f>
        <v>403383924.25</v>
      </c>
      <c r="K26" s="61"/>
      <c r="L26" s="117">
        <f>SUM(L24:L25)</f>
        <v>589475443.23000002</v>
      </c>
      <c r="M26" s="61"/>
      <c r="N26" s="117">
        <f>SUM(N24:N25)</f>
        <v>244138947.94999999</v>
      </c>
    </row>
    <row r="27" spans="1:14" ht="26.1" customHeight="1" thickTop="1">
      <c r="A27" s="86"/>
      <c r="B27" s="278"/>
      <c r="C27" s="278"/>
      <c r="D27" s="60"/>
      <c r="E27" s="60"/>
      <c r="F27" s="60"/>
      <c r="G27" s="60"/>
      <c r="H27" s="126"/>
      <c r="I27" s="61"/>
      <c r="J27" s="126"/>
      <c r="K27" s="61"/>
      <c r="L27" s="126"/>
      <c r="M27" s="61"/>
      <c r="N27" s="126"/>
    </row>
    <row r="28" spans="1:14" ht="26.1" customHeight="1">
      <c r="C28" s="5" t="s">
        <v>1573</v>
      </c>
      <c r="D28" s="5"/>
      <c r="E28" s="5"/>
      <c r="F28" s="6"/>
      <c r="G28" s="60"/>
      <c r="H28" s="126"/>
      <c r="I28" s="61"/>
      <c r="J28" s="126"/>
      <c r="K28" s="61"/>
      <c r="L28" s="126"/>
      <c r="M28" s="61"/>
      <c r="N28" s="126"/>
    </row>
    <row r="29" spans="1:14" ht="26.1" customHeight="1">
      <c r="B29" s="5" t="s">
        <v>1582</v>
      </c>
      <c r="C29" s="5"/>
      <c r="D29" s="5"/>
      <c r="E29" s="5"/>
      <c r="F29" s="6"/>
      <c r="G29" s="60"/>
      <c r="H29" s="126"/>
      <c r="I29" s="61"/>
      <c r="J29" s="126"/>
      <c r="K29" s="61"/>
      <c r="L29" s="126"/>
      <c r="M29" s="61"/>
      <c r="N29" s="126"/>
    </row>
    <row r="30" spans="1:14" ht="26.1" customHeight="1">
      <c r="B30" s="87" t="s">
        <v>1329</v>
      </c>
      <c r="C30" s="5"/>
      <c r="D30" s="5"/>
      <c r="E30" s="5"/>
      <c r="F30" s="5"/>
      <c r="G30" s="60"/>
      <c r="H30" s="126"/>
      <c r="I30" s="61"/>
      <c r="J30" s="126"/>
      <c r="K30" s="61"/>
      <c r="L30" s="126"/>
      <c r="M30" s="61"/>
      <c r="N30" s="126"/>
    </row>
    <row r="31" spans="1:14" ht="26.1" customHeight="1">
      <c r="B31" s="5" t="s">
        <v>1328</v>
      </c>
      <c r="C31" s="5"/>
      <c r="D31" s="5"/>
      <c r="E31" s="5"/>
      <c r="F31" s="5"/>
      <c r="G31" s="60"/>
      <c r="H31" s="126"/>
      <c r="I31" s="61"/>
      <c r="J31" s="126"/>
      <c r="K31" s="61"/>
      <c r="L31" s="126"/>
      <c r="M31" s="61"/>
      <c r="N31" s="126"/>
    </row>
    <row r="32" spans="1:14" ht="26.1" customHeight="1">
      <c r="B32" s="5"/>
      <c r="C32" s="5"/>
      <c r="D32" s="5"/>
      <c r="E32" s="5"/>
      <c r="F32" s="5"/>
      <c r="G32" s="60"/>
      <c r="H32" s="126"/>
      <c r="I32" s="61"/>
      <c r="J32" s="126"/>
      <c r="K32" s="61"/>
      <c r="L32" s="126"/>
      <c r="M32" s="61"/>
      <c r="N32" s="126"/>
    </row>
    <row r="33" spans="1:15" ht="26.1" customHeight="1">
      <c r="A33" s="86"/>
      <c r="B33" s="253"/>
      <c r="C33" s="67"/>
      <c r="D33" s="67"/>
      <c r="E33" s="67"/>
      <c r="H33" s="108"/>
      <c r="I33" s="108"/>
      <c r="J33" s="108"/>
      <c r="K33" s="28"/>
      <c r="L33" s="255"/>
      <c r="M33" s="24"/>
      <c r="N33" s="255"/>
    </row>
    <row r="34" spans="1:15" ht="26.1" customHeight="1">
      <c r="A34" s="86"/>
      <c r="B34" s="87"/>
      <c r="C34" s="86"/>
      <c r="H34" s="108"/>
      <c r="I34" s="108"/>
      <c r="J34" s="108"/>
      <c r="K34" s="28"/>
      <c r="L34" s="108"/>
      <c r="M34" s="108"/>
      <c r="N34" s="108"/>
    </row>
    <row r="35" spans="1:15" ht="26.1" customHeight="1">
      <c r="A35" s="370" t="s">
        <v>301</v>
      </c>
      <c r="B35" s="370"/>
      <c r="C35" s="370"/>
      <c r="D35" s="370"/>
      <c r="E35" s="370"/>
      <c r="F35" s="370"/>
      <c r="G35" s="370"/>
      <c r="H35" s="370"/>
      <c r="I35" s="370"/>
      <c r="J35" s="370"/>
      <c r="K35" s="370"/>
      <c r="L35" s="370"/>
      <c r="M35" s="370"/>
      <c r="N35" s="370"/>
      <c r="O35" s="370"/>
    </row>
    <row r="36" spans="1:15" ht="26.1" customHeight="1">
      <c r="A36" s="108"/>
      <c r="B36" s="108"/>
      <c r="C36" s="5"/>
      <c r="D36" s="108" t="s">
        <v>978</v>
      </c>
      <c r="F36" s="108"/>
      <c r="G36" s="108"/>
      <c r="H36" s="108"/>
      <c r="I36" s="108"/>
      <c r="J36" s="108"/>
      <c r="K36" s="108"/>
      <c r="L36" s="66"/>
      <c r="M36" s="108"/>
      <c r="N36" s="66"/>
      <c r="O36" s="108"/>
    </row>
    <row r="37" spans="1:15" ht="24" customHeight="1"/>
  </sheetData>
  <mergeCells count="11">
    <mergeCell ref="B26:C26"/>
    <mergeCell ref="A1:N1"/>
    <mergeCell ref="H5:N5"/>
    <mergeCell ref="A35:O35"/>
    <mergeCell ref="H6:J6"/>
    <mergeCell ref="L6:N6"/>
    <mergeCell ref="D19:F19"/>
    <mergeCell ref="H19:N19"/>
    <mergeCell ref="D20:F20"/>
    <mergeCell ref="H20:J20"/>
    <mergeCell ref="L20:N20"/>
  </mergeCells>
  <pageMargins left="0.78740157480314998" right="0.39370078740157499" top="0.59055118110236204" bottom="0.39370078740157499" header="0.43307086614173201" footer="0.196850393700787"/>
  <pageSetup paperSize="9" scale="80" orientation="portrait" r:id="rId1"/>
  <headerFooter alignWithMargins="0">
    <oddHeader>&amp;L&amp;"Angsana New,Regular"&amp;8THAI POLYCONS PUBLIC COMPANY LIMITED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R106"/>
  <sheetViews>
    <sheetView showGridLines="0" showRuler="0" topLeftCell="A88" zoomScaleNormal="100" zoomScaleSheetLayoutView="100" workbookViewId="0">
      <selection activeCell="R55" sqref="R55"/>
    </sheetView>
  </sheetViews>
  <sheetFormatPr defaultRowHeight="24.9" customHeight="1"/>
  <cols>
    <col min="1" max="1" width="2.8984375" style="108" customWidth="1"/>
    <col min="2" max="2" width="3.3984375" style="108" customWidth="1"/>
    <col min="3" max="3" width="8.69921875" style="108" customWidth="1"/>
    <col min="4" max="4" width="0.69921875" style="108" customWidth="1"/>
    <col min="5" max="5" width="6.3984375" style="108" customWidth="1"/>
    <col min="6" max="6" width="3.3984375" style="108" customWidth="1"/>
    <col min="7" max="7" width="16.09765625" style="108" customWidth="1"/>
    <col min="8" max="8" width="0.5" style="108" customWidth="1"/>
    <col min="9" max="9" width="13.59765625" style="108" customWidth="1"/>
    <col min="10" max="10" width="0.5" style="108" customWidth="1"/>
    <col min="11" max="11" width="13.59765625" style="108" customWidth="1"/>
    <col min="12" max="12" width="0.5" style="108" customWidth="1"/>
    <col min="13" max="13" width="13.59765625" style="108" customWidth="1"/>
    <col min="14" max="14" width="0.5" style="108" customWidth="1"/>
    <col min="15" max="15" width="13.59765625" style="108" customWidth="1"/>
    <col min="16" max="16" width="1.69921875" style="108" customWidth="1"/>
  </cols>
  <sheetData>
    <row r="1" spans="1:18" ht="23.1" customHeight="1">
      <c r="A1" s="370" t="s">
        <v>859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</row>
    <row r="2" spans="1:18" ht="23.1" customHeight="1">
      <c r="A2" s="12"/>
      <c r="B2" s="98"/>
      <c r="C2" s="98"/>
      <c r="D2"/>
      <c r="E2"/>
      <c r="F2"/>
      <c r="G2"/>
      <c r="H2"/>
      <c r="I2"/>
      <c r="J2" s="67"/>
      <c r="K2" s="67"/>
      <c r="L2" s="67"/>
      <c r="M2" s="185"/>
      <c r="N2" s="67"/>
      <c r="O2" s="185"/>
      <c r="Q2" s="67"/>
      <c r="R2" s="67"/>
    </row>
    <row r="3" spans="1:18" ht="23.1" customHeight="1">
      <c r="A3" s="219" t="s">
        <v>1049</v>
      </c>
      <c r="B3" s="137" t="s">
        <v>980</v>
      </c>
      <c r="C3" s="98"/>
      <c r="D3"/>
      <c r="E3"/>
      <c r="F3"/>
      <c r="G3"/>
      <c r="H3"/>
      <c r="I3"/>
      <c r="J3" s="67"/>
      <c r="K3" s="67"/>
      <c r="L3" s="67"/>
      <c r="M3" s="185"/>
      <c r="N3" s="67"/>
      <c r="O3" s="185"/>
      <c r="Q3" s="67"/>
      <c r="R3" s="67"/>
    </row>
    <row r="4" spans="1:18" ht="9.9" customHeight="1">
      <c r="A4" s="12"/>
      <c r="B4" s="98"/>
      <c r="C4" s="98"/>
      <c r="D4"/>
      <c r="E4"/>
      <c r="F4"/>
      <c r="G4"/>
      <c r="H4"/>
      <c r="I4"/>
      <c r="J4" s="67"/>
      <c r="K4" s="67"/>
      <c r="L4" s="67"/>
      <c r="M4" s="185"/>
      <c r="N4" s="67"/>
      <c r="O4" s="185"/>
      <c r="Q4" s="67"/>
      <c r="R4" s="67"/>
    </row>
    <row r="5" spans="1:18" ht="23.1" customHeight="1">
      <c r="A5" s="12"/>
      <c r="B5" s="98"/>
      <c r="C5" s="98"/>
      <c r="D5"/>
      <c r="E5"/>
      <c r="F5"/>
      <c r="G5"/>
      <c r="H5"/>
      <c r="I5" s="373" t="s">
        <v>38</v>
      </c>
      <c r="J5" s="373"/>
      <c r="K5" s="373"/>
      <c r="L5" s="373"/>
      <c r="M5" s="373"/>
      <c r="N5" s="373"/>
      <c r="O5" s="373"/>
      <c r="Q5" s="67"/>
      <c r="R5" s="67"/>
    </row>
    <row r="6" spans="1:18" ht="23.1" customHeight="1">
      <c r="A6" s="12"/>
      <c r="B6" s="98"/>
      <c r="C6" s="98"/>
      <c r="D6"/>
      <c r="E6"/>
      <c r="F6"/>
      <c r="G6"/>
      <c r="H6"/>
      <c r="I6" s="378" t="s">
        <v>74</v>
      </c>
      <c r="J6" s="378"/>
      <c r="K6" s="378"/>
      <c r="L6" s="8"/>
      <c r="M6" s="378" t="s">
        <v>154</v>
      </c>
      <c r="N6" s="378"/>
      <c r="O6" s="378"/>
      <c r="Q6" s="67"/>
      <c r="R6" s="67"/>
    </row>
    <row r="7" spans="1:18" ht="23.1" customHeight="1">
      <c r="A7" s="12"/>
      <c r="B7" s="98"/>
      <c r="C7" s="98"/>
      <c r="D7"/>
      <c r="E7"/>
      <c r="F7"/>
      <c r="G7"/>
      <c r="H7"/>
      <c r="I7" s="110" t="str">
        <f>+'P31'!H21</f>
        <v>June 30, 2022</v>
      </c>
      <c r="J7" s="109"/>
      <c r="K7" s="110" t="str">
        <f>+'P31'!F21</f>
        <v>December 31, 2021</v>
      </c>
      <c r="L7" s="8"/>
      <c r="M7" s="110" t="str">
        <f>+I7</f>
        <v>June 30, 2022</v>
      </c>
      <c r="N7" s="14"/>
      <c r="O7" s="110" t="str">
        <f>+K7</f>
        <v>December 31, 2021</v>
      </c>
      <c r="Q7" s="67"/>
      <c r="R7" s="67"/>
    </row>
    <row r="8" spans="1:18" ht="23.1" customHeight="1">
      <c r="A8" s="12"/>
      <c r="B8" s="5" t="s">
        <v>981</v>
      </c>
      <c r="C8" s="5"/>
      <c r="D8" s="5"/>
      <c r="E8" s="5"/>
      <c r="F8" s="5"/>
      <c r="G8"/>
      <c r="H8"/>
      <c r="I8" s="229">
        <v>867480908.74000001</v>
      </c>
      <c r="J8" s="31"/>
      <c r="K8" s="229">
        <v>854895247.10000002</v>
      </c>
      <c r="L8" s="31"/>
      <c r="M8" s="229">
        <v>666438809.22000003</v>
      </c>
      <c r="N8" s="31"/>
      <c r="O8" s="229">
        <v>573396443.57000005</v>
      </c>
      <c r="Q8" s="67"/>
      <c r="R8" s="67"/>
    </row>
    <row r="9" spans="1:18" ht="23.1" customHeight="1">
      <c r="A9" s="12"/>
      <c r="B9" s="5" t="s">
        <v>982</v>
      </c>
      <c r="C9" s="5"/>
      <c r="D9" s="5"/>
      <c r="E9" s="5"/>
      <c r="F9" s="5"/>
      <c r="G9"/>
      <c r="H9"/>
      <c r="I9" s="226">
        <v>98898.59</v>
      </c>
      <c r="J9" s="31"/>
      <c r="K9" s="226">
        <v>2059212.82</v>
      </c>
      <c r="L9" s="31"/>
      <c r="M9" s="226">
        <v>0</v>
      </c>
      <c r="N9" s="31"/>
      <c r="O9" s="226">
        <v>1929671.94</v>
      </c>
      <c r="Q9" s="67"/>
      <c r="R9" s="67"/>
    </row>
    <row r="10" spans="1:18" ht="23.1" customHeight="1">
      <c r="A10" s="12"/>
      <c r="B10" s="12"/>
      <c r="C10" s="279" t="s">
        <v>45</v>
      </c>
      <c r="D10"/>
      <c r="E10"/>
      <c r="F10" s="5"/>
      <c r="G10"/>
      <c r="H10"/>
      <c r="I10" s="273">
        <f>SUM(I8:I9)</f>
        <v>867579807.33000004</v>
      </c>
      <c r="J10" s="31"/>
      <c r="K10" s="273">
        <f>SUM(K8:K9)</f>
        <v>856954459.92000008</v>
      </c>
      <c r="L10" s="31"/>
      <c r="M10" s="273">
        <f>SUM(M8:M9)</f>
        <v>666438809.22000003</v>
      </c>
      <c r="N10" s="31"/>
      <c r="O10" s="273">
        <f>SUM(O8:O9)</f>
        <v>575326115.51000011</v>
      </c>
      <c r="Q10" s="67"/>
      <c r="R10" s="67"/>
    </row>
    <row r="11" spans="1:18" ht="23.1" customHeight="1">
      <c r="A11" s="12"/>
      <c r="B11" s="5" t="s">
        <v>983</v>
      </c>
      <c r="C11" s="5"/>
      <c r="D11" s="5"/>
      <c r="E11" s="5"/>
      <c r="F11" s="5"/>
      <c r="G11"/>
      <c r="H11"/>
      <c r="L11" s="64"/>
      <c r="O11" s="73"/>
      <c r="Q11" s="67"/>
      <c r="R11" s="67"/>
    </row>
    <row r="12" spans="1:18" ht="23.1" customHeight="1">
      <c r="A12" s="12"/>
      <c r="B12"/>
      <c r="C12" s="5" t="s">
        <v>984</v>
      </c>
      <c r="D12" s="7"/>
      <c r="E12" s="5"/>
      <c r="F12" s="5"/>
      <c r="G12"/>
      <c r="H12"/>
      <c r="I12" s="229">
        <v>44651219.93</v>
      </c>
      <c r="J12" s="43"/>
      <c r="K12" s="229">
        <v>57445797.079999998</v>
      </c>
      <c r="L12" s="43"/>
      <c r="M12" s="229">
        <v>18982305.329999998</v>
      </c>
      <c r="N12" s="43"/>
      <c r="O12" s="229">
        <v>14640186.279999999</v>
      </c>
      <c r="Q12" s="67"/>
      <c r="R12" s="67"/>
    </row>
    <row r="13" spans="1:18" ht="23.1" customHeight="1">
      <c r="A13" s="12"/>
      <c r="B13"/>
      <c r="C13" s="5" t="s">
        <v>985</v>
      </c>
      <c r="D13" s="7"/>
      <c r="E13" s="5"/>
      <c r="F13" s="5"/>
      <c r="G13"/>
      <c r="H13"/>
      <c r="I13" s="229">
        <v>45722115.799999997</v>
      </c>
      <c r="J13" s="43"/>
      <c r="K13" s="229">
        <v>47538972.07</v>
      </c>
      <c r="L13" s="43"/>
      <c r="M13" s="229">
        <v>38684125.899999999</v>
      </c>
      <c r="N13" s="43"/>
      <c r="O13" s="229">
        <v>47538972.07</v>
      </c>
      <c r="Q13" s="67"/>
      <c r="R13" s="67"/>
    </row>
    <row r="14" spans="1:18" ht="23.1" customHeight="1">
      <c r="A14" s="12"/>
      <c r="B14"/>
      <c r="C14" s="5" t="s">
        <v>986</v>
      </c>
      <c r="D14" s="3"/>
      <c r="E14" s="5"/>
      <c r="F14" s="5"/>
      <c r="G14"/>
      <c r="H14"/>
      <c r="I14" s="229">
        <v>8401570.6799999997</v>
      </c>
      <c r="J14" s="43"/>
      <c r="K14" s="229">
        <v>7475395.9400000004</v>
      </c>
      <c r="L14" s="43"/>
      <c r="M14" s="229">
        <v>3622192.6</v>
      </c>
      <c r="N14" s="43"/>
      <c r="O14" s="229">
        <v>925595.58</v>
      </c>
      <c r="Q14" s="67"/>
      <c r="R14" s="67"/>
    </row>
    <row r="15" spans="1:18" ht="23.1" customHeight="1">
      <c r="A15" s="12"/>
      <c r="B15"/>
      <c r="C15" s="5" t="s">
        <v>987</v>
      </c>
      <c r="D15" s="7"/>
      <c r="E15" s="5"/>
      <c r="F15" s="5"/>
      <c r="G15"/>
      <c r="H15"/>
      <c r="I15" s="229">
        <v>7618807.4199999999</v>
      </c>
      <c r="J15" s="43"/>
      <c r="K15" s="229">
        <v>12570149.74</v>
      </c>
      <c r="L15" s="43"/>
      <c r="M15" s="229">
        <v>2761993.83</v>
      </c>
      <c r="N15" s="43"/>
      <c r="O15" s="229">
        <v>1789.12</v>
      </c>
      <c r="Q15" s="67"/>
      <c r="R15" s="67"/>
    </row>
    <row r="16" spans="1:18" ht="23.1" customHeight="1">
      <c r="A16" s="12"/>
      <c r="B16"/>
      <c r="C16" s="5" t="s">
        <v>988</v>
      </c>
      <c r="D16" s="15"/>
      <c r="E16" s="5"/>
      <c r="F16" s="5"/>
      <c r="G16"/>
      <c r="H16"/>
      <c r="I16" s="229">
        <v>4385736.41</v>
      </c>
      <c r="J16" s="43"/>
      <c r="K16" s="229">
        <v>9404862.9000000004</v>
      </c>
      <c r="L16" s="43"/>
      <c r="M16" s="229">
        <v>0</v>
      </c>
      <c r="N16" s="43"/>
      <c r="O16" s="229">
        <v>3710351.44</v>
      </c>
      <c r="Q16" s="67"/>
      <c r="R16" s="67"/>
    </row>
    <row r="17" spans="1:18" ht="23.1" customHeight="1">
      <c r="A17" s="12"/>
      <c r="B17"/>
      <c r="C17" s="5" t="s">
        <v>989</v>
      </c>
      <c r="D17" s="7"/>
      <c r="E17" s="5"/>
      <c r="F17" s="5"/>
      <c r="G17"/>
      <c r="H17"/>
      <c r="I17" s="229">
        <v>81684699.349999994</v>
      </c>
      <c r="J17" s="43"/>
      <c r="K17" s="229">
        <v>58972987.939999998</v>
      </c>
      <c r="L17" s="43"/>
      <c r="M17" s="229">
        <v>49496789.039999999</v>
      </c>
      <c r="N17" s="43"/>
      <c r="O17" s="229">
        <v>27853840.079999998</v>
      </c>
      <c r="Q17" s="67"/>
      <c r="R17" s="67"/>
    </row>
    <row r="18" spans="1:18" ht="23.1" customHeight="1">
      <c r="A18" s="12"/>
      <c r="B18"/>
      <c r="C18" s="5" t="s">
        <v>990</v>
      </c>
      <c r="D18" s="5"/>
      <c r="E18" s="5"/>
      <c r="F18" s="5"/>
      <c r="G18"/>
      <c r="H18"/>
      <c r="I18" s="229">
        <v>333822.61</v>
      </c>
      <c r="J18" s="43"/>
      <c r="K18" s="229">
        <v>333822.61</v>
      </c>
      <c r="L18" s="43"/>
      <c r="M18" s="229">
        <v>333822.61</v>
      </c>
      <c r="N18" s="43"/>
      <c r="O18" s="229">
        <v>333822.61</v>
      </c>
      <c r="Q18" s="67"/>
      <c r="R18" s="67"/>
    </row>
    <row r="19" spans="1:18" ht="23.1" customHeight="1">
      <c r="A19" s="12"/>
      <c r="B19"/>
      <c r="C19" s="5" t="s">
        <v>991</v>
      </c>
      <c r="D19" s="7"/>
      <c r="E19" s="5"/>
      <c r="F19" s="5"/>
      <c r="G19"/>
      <c r="H19"/>
      <c r="I19" s="226">
        <v>19695565.010000002</v>
      </c>
      <c r="J19" s="43"/>
      <c r="K19" s="226">
        <v>35021144.829999998</v>
      </c>
      <c r="L19" s="43"/>
      <c r="M19" s="226">
        <v>3989235.71</v>
      </c>
      <c r="N19" s="43"/>
      <c r="O19" s="226">
        <v>3503572.31</v>
      </c>
      <c r="Q19" s="67"/>
      <c r="R19" s="67"/>
    </row>
    <row r="20" spans="1:18" ht="23.1" customHeight="1">
      <c r="A20" s="12"/>
      <c r="B20" s="12"/>
      <c r="C20" s="279" t="s">
        <v>45</v>
      </c>
      <c r="D20"/>
      <c r="E20"/>
      <c r="F20" s="5"/>
      <c r="G20"/>
      <c r="H20"/>
      <c r="I20" s="73">
        <f>SUM(I12:I19)</f>
        <v>212493537.20999998</v>
      </c>
      <c r="J20" s="65"/>
      <c r="K20" s="73">
        <f>SUM(K12:K19)</f>
        <v>228763133.11000001</v>
      </c>
      <c r="L20" s="73"/>
      <c r="M20" s="73">
        <f>SUM(M12:M19)</f>
        <v>117870465.01999998</v>
      </c>
      <c r="N20" s="73"/>
      <c r="O20" s="73">
        <f>SUM(O12:O19)</f>
        <v>98508129.489999995</v>
      </c>
      <c r="Q20" s="67"/>
      <c r="R20" s="67"/>
    </row>
    <row r="21" spans="1:18" ht="23.1" customHeight="1" thickBot="1">
      <c r="A21"/>
      <c r="B21" s="5" t="s">
        <v>992</v>
      </c>
      <c r="C21" s="5"/>
      <c r="D21" s="9"/>
      <c r="E21" s="13"/>
      <c r="F21" s="5"/>
      <c r="G21"/>
      <c r="H21"/>
      <c r="I21" s="115">
        <f>+I10+I20</f>
        <v>1080073344.54</v>
      </c>
      <c r="J21" s="52"/>
      <c r="K21" s="115">
        <f>+K10+K20</f>
        <v>1085717593.0300002</v>
      </c>
      <c r="L21" s="73"/>
      <c r="M21" s="115">
        <f>+M10+M20</f>
        <v>784309274.24000001</v>
      </c>
      <c r="N21" s="73"/>
      <c r="O21" s="115">
        <f>+O10+O20</f>
        <v>673834245.00000012</v>
      </c>
      <c r="Q21" s="67"/>
      <c r="R21" s="67"/>
    </row>
    <row r="22" spans="1:18" ht="23.1" customHeight="1" thickTop="1">
      <c r="A22" s="256"/>
      <c r="B22" s="10"/>
      <c r="C22" s="2"/>
      <c r="D22"/>
      <c r="E22"/>
      <c r="F22"/>
      <c r="G22"/>
      <c r="H22"/>
      <c r="I22" s="73"/>
      <c r="J22" s="52"/>
      <c r="K22" s="73"/>
      <c r="L22" s="73"/>
      <c r="M22" s="73"/>
      <c r="N22" s="73"/>
      <c r="O22" s="73"/>
      <c r="Q22" s="67"/>
      <c r="R22" s="67"/>
    </row>
    <row r="23" spans="1:18" ht="23.1" customHeight="1">
      <c r="A23" s="237" t="s">
        <v>1050</v>
      </c>
      <c r="B23" s="210" t="s">
        <v>821</v>
      </c>
      <c r="C23" s="98"/>
      <c r="D23"/>
      <c r="E23"/>
      <c r="F23"/>
      <c r="G23"/>
      <c r="H23"/>
      <c r="I23"/>
      <c r="J23" s="67"/>
      <c r="K23" s="67"/>
      <c r="L23" s="67"/>
      <c r="M23" s="185"/>
      <c r="N23" s="67"/>
      <c r="O23" s="185"/>
      <c r="Q23" s="67"/>
      <c r="R23" s="67"/>
    </row>
    <row r="24" spans="1:18" ht="23.1" customHeight="1">
      <c r="A24" s="237"/>
      <c r="B24" s="137"/>
      <c r="C24" s="98"/>
      <c r="D24"/>
      <c r="E24"/>
      <c r="F24"/>
      <c r="G24"/>
      <c r="H24"/>
      <c r="I24"/>
      <c r="J24" s="67"/>
      <c r="K24" s="67"/>
      <c r="L24" s="67"/>
      <c r="M24" s="385" t="str">
        <f>+I44</f>
        <v>Baht</v>
      </c>
      <c r="N24" s="385"/>
      <c r="O24" s="385"/>
      <c r="Q24" s="67"/>
      <c r="R24" s="67"/>
    </row>
    <row r="25" spans="1:18" ht="23.1" customHeight="1">
      <c r="A25" s="237"/>
      <c r="B25" s="137"/>
      <c r="C25" s="98"/>
      <c r="D25"/>
      <c r="E25"/>
      <c r="F25"/>
      <c r="G25"/>
      <c r="H25"/>
      <c r="I25" s="67"/>
      <c r="J25" s="67"/>
      <c r="K25" s="67"/>
      <c r="L25" s="67"/>
      <c r="M25" s="384" t="s">
        <v>820</v>
      </c>
      <c r="N25" s="384"/>
      <c r="O25" s="384"/>
      <c r="Q25" s="67"/>
      <c r="R25" s="67"/>
    </row>
    <row r="26" spans="1:18" ht="23.1" customHeight="1">
      <c r="A26" s="237"/>
      <c r="B26" s="137"/>
      <c r="C26" s="98"/>
      <c r="D26"/>
      <c r="E26"/>
      <c r="F26"/>
      <c r="G26"/>
      <c r="H26"/>
      <c r="I26" s="382"/>
      <c r="J26" s="382"/>
      <c r="K26" s="382"/>
      <c r="L26" s="83"/>
      <c r="M26" s="383" t="s">
        <v>819</v>
      </c>
      <c r="N26" s="383"/>
      <c r="O26" s="383"/>
      <c r="Q26" s="67"/>
      <c r="R26" s="67"/>
    </row>
    <row r="27" spans="1:18" ht="23.1" customHeight="1">
      <c r="A27" s="237"/>
      <c r="B27" s="137"/>
      <c r="C27" s="98"/>
      <c r="D27"/>
      <c r="E27"/>
      <c r="F27"/>
      <c r="G27"/>
      <c r="H27"/>
      <c r="I27" s="241"/>
      <c r="J27" s="83"/>
      <c r="K27" s="241"/>
      <c r="L27" s="83"/>
      <c r="M27" s="238" t="str">
        <f>+'P31'!H21</f>
        <v>June 30, 2022</v>
      </c>
      <c r="N27" s="83"/>
      <c r="O27" s="238" t="str">
        <f>+'P31'!F21</f>
        <v>December 31, 2021</v>
      </c>
      <c r="Q27" s="67"/>
      <c r="R27" s="67"/>
    </row>
    <row r="28" spans="1:18" ht="23.1" customHeight="1">
      <c r="A28" s="237"/>
      <c r="B28" s="30" t="s">
        <v>822</v>
      </c>
      <c r="C28" s="67"/>
      <c r="D28" s="67"/>
      <c r="E28"/>
      <c r="F28"/>
      <c r="G28"/>
      <c r="H28"/>
      <c r="I28" s="242"/>
      <c r="J28" s="83"/>
      <c r="K28" s="242"/>
      <c r="L28" s="83"/>
      <c r="M28" s="172">
        <v>96631819.689999998</v>
      </c>
      <c r="N28" s="83"/>
      <c r="O28" s="172">
        <v>141190108.91999999</v>
      </c>
      <c r="Q28" s="67"/>
      <c r="R28" s="67"/>
    </row>
    <row r="29" spans="1:18" ht="23.1" customHeight="1" thickBot="1">
      <c r="A29" s="237"/>
      <c r="B29"/>
      <c r="C29" s="67" t="s">
        <v>45</v>
      </c>
      <c r="D29"/>
      <c r="E29"/>
      <c r="F29"/>
      <c r="G29"/>
      <c r="H29"/>
      <c r="I29" s="240"/>
      <c r="J29" s="67"/>
      <c r="K29" s="240"/>
      <c r="L29" s="67"/>
      <c r="M29" s="239">
        <f>SUM(M28)</f>
        <v>96631819.689999998</v>
      </c>
      <c r="N29" s="67"/>
      <c r="O29" s="239">
        <f>SUM(O28)</f>
        <v>141190108.91999999</v>
      </c>
      <c r="Q29" s="67"/>
      <c r="R29" s="67"/>
    </row>
    <row r="30" spans="1:18" ht="9.9" customHeight="1" thickTop="1">
      <c r="A30"/>
      <c r="B30"/>
      <c r="C30"/>
      <c r="D30"/>
      <c r="E30"/>
      <c r="F30"/>
      <c r="G30"/>
      <c r="H30"/>
      <c r="I30"/>
      <c r="J30" s="67"/>
      <c r="K30" s="67"/>
      <c r="L30" s="67"/>
      <c r="M30" s="185"/>
      <c r="N30" s="67"/>
      <c r="O30" s="185"/>
      <c r="Q30" s="67"/>
      <c r="R30" s="67"/>
    </row>
    <row r="31" spans="1:18" ht="23.1" customHeight="1">
      <c r="A31" s="12"/>
      <c r="B31" s="67" t="s">
        <v>823</v>
      </c>
      <c r="C31" s="98"/>
      <c r="D31"/>
      <c r="E31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Q31" s="67"/>
      <c r="R31" s="67"/>
    </row>
    <row r="32" spans="1:18" ht="23.1" customHeight="1">
      <c r="A32" s="12"/>
      <c r="B32" s="217" t="s">
        <v>813</v>
      </c>
      <c r="C32" s="98" t="s">
        <v>826</v>
      </c>
      <c r="D32"/>
      <c r="E32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Q32" s="67"/>
      <c r="R32" s="67"/>
    </row>
    <row r="33" spans="1:18" ht="23.1" customHeight="1">
      <c r="A33" s="12"/>
      <c r="B33" s="217"/>
      <c r="C33" s="98" t="s">
        <v>825</v>
      </c>
      <c r="D33"/>
      <c r="E33"/>
      <c r="F33"/>
      <c r="G33"/>
      <c r="H33"/>
      <c r="I33" s="126"/>
      <c r="J33" s="53"/>
      <c r="K33" s="126"/>
      <c r="L33" s="53"/>
      <c r="M33" s="126"/>
      <c r="N33" s="53"/>
      <c r="O33" s="126"/>
      <c r="Q33" s="67"/>
      <c r="R33" s="67"/>
    </row>
    <row r="34" spans="1:18" ht="23.1" customHeight="1">
      <c r="A34" s="12"/>
      <c r="B34" s="217"/>
      <c r="C34" s="67" t="s">
        <v>1163</v>
      </c>
      <c r="D34"/>
      <c r="E34"/>
      <c r="F34"/>
      <c r="G34"/>
      <c r="H34"/>
      <c r="I34" s="126"/>
      <c r="J34" s="53"/>
      <c r="K34" s="126"/>
      <c r="L34" s="53"/>
      <c r="M34" s="126"/>
      <c r="N34" s="53"/>
      <c r="O34" s="126"/>
      <c r="Q34" s="67"/>
      <c r="R34" s="67"/>
    </row>
    <row r="35" spans="1:18" ht="23.1" customHeight="1">
      <c r="A35" s="12"/>
      <c r="B35" s="217" t="s">
        <v>814</v>
      </c>
      <c r="C35" s="98" t="s">
        <v>1167</v>
      </c>
      <c r="D35"/>
      <c r="E35"/>
      <c r="F35"/>
      <c r="G35"/>
      <c r="H35"/>
      <c r="I35" s="126"/>
      <c r="J35" s="53"/>
      <c r="K35" s="126"/>
      <c r="L35" s="53"/>
      <c r="M35" s="126"/>
      <c r="N35" s="53"/>
      <c r="O35" s="126"/>
      <c r="Q35" s="67"/>
      <c r="R35" s="67"/>
    </row>
    <row r="36" spans="1:18" ht="23.1" customHeight="1">
      <c r="A36" s="12"/>
      <c r="B36"/>
      <c r="C36" s="67" t="s">
        <v>824</v>
      </c>
      <c r="D36"/>
      <c r="E36"/>
      <c r="F36"/>
      <c r="G36"/>
      <c r="H36"/>
      <c r="I36" s="126"/>
      <c r="J36" s="53"/>
      <c r="K36" s="126"/>
      <c r="L36" s="53"/>
      <c r="M36" s="126"/>
      <c r="N36" s="53"/>
      <c r="O36" s="126"/>
      <c r="Q36" s="67"/>
      <c r="R36" s="67"/>
    </row>
    <row r="37" spans="1:18" ht="23.1" customHeight="1">
      <c r="A37" s="12"/>
      <c r="B37"/>
      <c r="C37" s="67"/>
      <c r="D37"/>
      <c r="E37"/>
      <c r="F37"/>
      <c r="G37"/>
      <c r="H37"/>
      <c r="I37"/>
      <c r="J37" s="67"/>
      <c r="K37" s="67"/>
      <c r="L37" s="67"/>
      <c r="M37" s="185"/>
      <c r="N37" s="67"/>
      <c r="O37" s="185"/>
      <c r="Q37" s="67"/>
      <c r="R37" s="67"/>
    </row>
    <row r="38" spans="1:18" ht="23.1" customHeight="1">
      <c r="A38" s="12"/>
      <c r="B38"/>
      <c r="C38" s="67"/>
      <c r="D38"/>
      <c r="E38"/>
      <c r="F38"/>
      <c r="G38"/>
      <c r="H38"/>
      <c r="I38"/>
      <c r="J38" s="67"/>
      <c r="K38" s="67"/>
      <c r="L38" s="67"/>
      <c r="M38" s="185"/>
      <c r="N38" s="67"/>
      <c r="O38" s="185"/>
      <c r="Q38" s="67"/>
      <c r="R38" s="67"/>
    </row>
    <row r="39" spans="1:18" ht="23.1" customHeight="1">
      <c r="A39" s="370" t="s">
        <v>301</v>
      </c>
      <c r="B39" s="370"/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370"/>
      <c r="N39" s="370"/>
      <c r="O39" s="370"/>
      <c r="Q39" s="67"/>
      <c r="R39" s="67"/>
    </row>
    <row r="40" spans="1:18" ht="23.1" customHeight="1">
      <c r="C40" s="369" t="s">
        <v>753</v>
      </c>
      <c r="D40" s="369"/>
      <c r="E40" s="369"/>
      <c r="F40" s="369"/>
      <c r="G40" s="369"/>
      <c r="H40" s="369"/>
      <c r="I40" s="369"/>
      <c r="J40" s="369"/>
      <c r="K40" s="369"/>
      <c r="L40" s="369"/>
      <c r="M40" s="369"/>
      <c r="Q40" s="67"/>
      <c r="R40" s="67"/>
    </row>
    <row r="41" spans="1:18" ht="26.1" customHeight="1">
      <c r="A41" s="370" t="s">
        <v>860</v>
      </c>
      <c r="B41" s="370"/>
      <c r="C41" s="370"/>
      <c r="D41" s="370"/>
      <c r="E41" s="370"/>
      <c r="F41" s="370"/>
      <c r="G41" s="370"/>
      <c r="H41" s="370"/>
      <c r="I41" s="370"/>
      <c r="J41" s="370"/>
      <c r="K41" s="370"/>
      <c r="L41" s="370"/>
      <c r="M41" s="370"/>
      <c r="N41" s="370"/>
      <c r="O41" s="370"/>
      <c r="Q41" s="67"/>
      <c r="R41" s="67"/>
    </row>
    <row r="42" spans="1:18" ht="26.1" customHeight="1">
      <c r="A42" s="109"/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Q42" s="67"/>
      <c r="R42" s="67"/>
    </row>
    <row r="43" spans="1:18" ht="26.1" customHeight="1">
      <c r="A43" s="219" t="s">
        <v>812</v>
      </c>
      <c r="B43" s="137" t="s">
        <v>815</v>
      </c>
      <c r="C43" s="67"/>
      <c r="D43"/>
      <c r="E43"/>
      <c r="F43"/>
      <c r="G43"/>
      <c r="H43"/>
      <c r="I43"/>
      <c r="J43" s="67"/>
      <c r="K43" s="67"/>
      <c r="L43" s="67"/>
      <c r="M43" s="185"/>
      <c r="N43" s="67"/>
      <c r="O43" s="185"/>
      <c r="Q43" s="67"/>
      <c r="R43" s="67"/>
    </row>
    <row r="44" spans="1:18" ht="26.1" customHeight="1">
      <c r="A44" s="12"/>
      <c r="B44"/>
      <c r="C44" s="67"/>
      <c r="D44"/>
      <c r="E44"/>
      <c r="F44"/>
      <c r="G44"/>
      <c r="H44"/>
      <c r="I44" s="373" t="s">
        <v>38</v>
      </c>
      <c r="J44" s="373"/>
      <c r="K44" s="373"/>
      <c r="L44" s="373"/>
      <c r="M44" s="373"/>
      <c r="N44" s="373"/>
      <c r="O44" s="373"/>
      <c r="Q44" s="67"/>
      <c r="R44" s="67"/>
    </row>
    <row r="45" spans="1:18" ht="26.1" customHeight="1">
      <c r="A45" s="12"/>
      <c r="B45"/>
      <c r="C45" s="67"/>
      <c r="D45"/>
      <c r="E45"/>
      <c r="F45"/>
      <c r="G45"/>
      <c r="H45"/>
      <c r="I45" s="378" t="s">
        <v>156</v>
      </c>
      <c r="J45" s="378"/>
      <c r="K45" s="378"/>
      <c r="L45" s="109"/>
      <c r="M45" s="378" t="s">
        <v>157</v>
      </c>
      <c r="N45" s="378"/>
      <c r="O45" s="378"/>
      <c r="Q45" s="67"/>
      <c r="R45" s="67"/>
    </row>
    <row r="46" spans="1:18" ht="26.1" customHeight="1">
      <c r="A46" s="12"/>
      <c r="B46"/>
      <c r="C46" s="67"/>
      <c r="D46"/>
      <c r="E46"/>
      <c r="F46"/>
      <c r="G46"/>
      <c r="H46"/>
      <c r="I46" s="110" t="str">
        <f>+M27</f>
        <v>June 30, 2022</v>
      </c>
      <c r="J46" s="109"/>
      <c r="K46" s="110" t="str">
        <f>+O27</f>
        <v>December 31, 2021</v>
      </c>
      <c r="L46" s="109"/>
      <c r="M46" s="110" t="str">
        <f>+I46</f>
        <v>June 30, 2022</v>
      </c>
      <c r="N46" s="109"/>
      <c r="O46" s="109" t="str">
        <f>+K46</f>
        <v>December 31, 2021</v>
      </c>
      <c r="Q46" s="67"/>
      <c r="R46" s="67"/>
    </row>
    <row r="47" spans="1:18" ht="26.1" customHeight="1">
      <c r="A47" s="12"/>
      <c r="B47" s="108" t="s">
        <v>463</v>
      </c>
      <c r="D47"/>
      <c r="E47"/>
      <c r="F47"/>
      <c r="G47"/>
      <c r="H47"/>
      <c r="I47" s="229">
        <v>3566102335.1700001</v>
      </c>
      <c r="J47" s="53"/>
      <c r="K47" s="172">
        <v>3652974751.9899998</v>
      </c>
      <c r="L47" s="53"/>
      <c r="M47" s="229">
        <v>116792331.20999999</v>
      </c>
      <c r="N47" s="126"/>
      <c r="O47" s="172">
        <v>70299691.950000003</v>
      </c>
      <c r="Q47" s="67"/>
      <c r="R47" s="67"/>
    </row>
    <row r="48" spans="1:18" ht="26.1" customHeight="1">
      <c r="A48" s="12"/>
      <c r="B48" s="108" t="s">
        <v>464</v>
      </c>
      <c r="D48"/>
      <c r="E48"/>
      <c r="F48"/>
      <c r="G48"/>
      <c r="H48"/>
      <c r="I48" s="57">
        <v>-729407321.91999996</v>
      </c>
      <c r="J48" s="53"/>
      <c r="K48" s="57">
        <v>-717883219.5</v>
      </c>
      <c r="L48" s="52"/>
      <c r="M48" s="173">
        <v>-63401683.149999999</v>
      </c>
      <c r="N48" s="52"/>
      <c r="O48" s="173">
        <v>-54347655.020000003</v>
      </c>
      <c r="Q48" s="67"/>
      <c r="R48" s="67"/>
    </row>
    <row r="49" spans="1:18" ht="26.1" customHeight="1" thickBot="1">
      <c r="A49" s="12"/>
      <c r="B49"/>
      <c r="C49" s="108" t="s">
        <v>816</v>
      </c>
      <c r="D49"/>
      <c r="E49"/>
      <c r="F49"/>
      <c r="G49"/>
      <c r="H49"/>
      <c r="I49" s="117">
        <f>SUM(I47:I48)</f>
        <v>2836695013.25</v>
      </c>
      <c r="J49" s="53"/>
      <c r="K49" s="117">
        <f>SUM(K47:K48)</f>
        <v>2935091532.4899998</v>
      </c>
      <c r="L49" s="53"/>
      <c r="M49" s="117">
        <f>SUM(M47:M48)</f>
        <v>53390648.059999995</v>
      </c>
      <c r="N49" s="53"/>
      <c r="O49" s="117">
        <f>SUM(O47:O48)</f>
        <v>15952036.93</v>
      </c>
      <c r="Q49" s="67"/>
      <c r="R49" s="67"/>
    </row>
    <row r="50" spans="1:18" ht="26.1" customHeight="1" thickTop="1">
      <c r="A50" s="12"/>
      <c r="B50"/>
      <c r="D50"/>
      <c r="E50"/>
      <c r="F50"/>
      <c r="G50"/>
      <c r="H50"/>
      <c r="I50" s="126"/>
      <c r="J50" s="53"/>
      <c r="K50" s="126"/>
      <c r="L50" s="53"/>
      <c r="M50" s="126"/>
      <c r="N50" s="53"/>
      <c r="O50" s="126"/>
      <c r="Q50" s="67"/>
      <c r="R50" s="67"/>
    </row>
    <row r="51" spans="1:18" ht="26.1" customHeight="1">
      <c r="A51"/>
      <c r="B51"/>
      <c r="C51" s="67" t="s">
        <v>745</v>
      </c>
      <c r="D51"/>
      <c r="E51"/>
      <c r="F51"/>
      <c r="G51"/>
      <c r="H51"/>
      <c r="I51"/>
      <c r="J51" s="67"/>
      <c r="K51" s="67"/>
      <c r="L51" s="67"/>
      <c r="M51" s="185"/>
      <c r="N51" s="67"/>
      <c r="O51" s="185"/>
      <c r="Q51" s="67"/>
      <c r="R51" s="67"/>
    </row>
    <row r="52" spans="1:18" ht="26.1" customHeight="1">
      <c r="A52"/>
      <c r="B52"/>
      <c r="C52" s="67" t="s">
        <v>1175</v>
      </c>
      <c r="D52"/>
      <c r="E52"/>
      <c r="F52"/>
      <c r="G52"/>
      <c r="H52"/>
      <c r="I52"/>
      <c r="J52" s="67"/>
      <c r="K52" s="67"/>
      <c r="L52" s="67"/>
      <c r="M52" s="185"/>
      <c r="N52" s="67"/>
      <c r="O52" s="185"/>
      <c r="Q52" s="67"/>
      <c r="R52" s="67"/>
    </row>
    <row r="53" spans="1:18" ht="26.1" customHeight="1">
      <c r="A53"/>
      <c r="B53" s="67" t="s">
        <v>1173</v>
      </c>
      <c r="C53"/>
      <c r="D53"/>
      <c r="E53"/>
      <c r="F53"/>
      <c r="G53"/>
      <c r="H53"/>
      <c r="I53"/>
      <c r="J53" s="67"/>
      <c r="K53" s="67"/>
      <c r="L53" s="67"/>
      <c r="M53" s="185"/>
      <c r="N53" s="67"/>
      <c r="O53" s="185"/>
      <c r="Q53" s="67"/>
      <c r="R53" s="67"/>
    </row>
    <row r="54" spans="1:18" ht="26.1" customHeight="1">
      <c r="A54"/>
      <c r="B54" s="67" t="s">
        <v>1174</v>
      </c>
      <c r="C54"/>
      <c r="D54"/>
      <c r="E54"/>
      <c r="F54"/>
      <c r="G54"/>
      <c r="H54"/>
      <c r="I54"/>
      <c r="J54" s="67"/>
      <c r="K54" s="67"/>
      <c r="L54" s="67"/>
      <c r="M54" s="185"/>
      <c r="N54" s="67"/>
      <c r="O54" s="185"/>
      <c r="Q54" s="67"/>
      <c r="R54" s="67"/>
    </row>
    <row r="55" spans="1:18" ht="26.1" customHeight="1">
      <c r="A55"/>
      <c r="B55" s="67" t="s">
        <v>1176</v>
      </c>
      <c r="C55"/>
      <c r="D55"/>
      <c r="E55"/>
      <c r="F55"/>
      <c r="G55"/>
      <c r="H55"/>
      <c r="I55"/>
      <c r="J55" s="67"/>
      <c r="K55" s="67"/>
      <c r="L55" s="67"/>
      <c r="M55" s="185"/>
      <c r="N55" s="67"/>
      <c r="O55" s="185"/>
      <c r="Q55" s="67"/>
      <c r="R55" s="67"/>
    </row>
    <row r="56" spans="1:18" ht="26.1" customHeight="1">
      <c r="A56"/>
      <c r="B56" s="67" t="s">
        <v>1177</v>
      </c>
      <c r="C56"/>
      <c r="D56"/>
      <c r="E56"/>
      <c r="F56"/>
      <c r="G56"/>
      <c r="H56"/>
      <c r="I56"/>
      <c r="J56" s="67"/>
      <c r="K56" s="67"/>
      <c r="L56" s="67"/>
      <c r="M56" s="185"/>
      <c r="N56" s="67"/>
      <c r="O56" s="185"/>
      <c r="Q56" s="67"/>
      <c r="R56" s="67"/>
    </row>
    <row r="57" spans="1:18" ht="26.1" customHeight="1">
      <c r="A57"/>
      <c r="B57" s="67" t="s">
        <v>1172</v>
      </c>
      <c r="C57"/>
      <c r="D57"/>
      <c r="E57"/>
      <c r="F57"/>
      <c r="G57"/>
      <c r="H57"/>
      <c r="I57"/>
      <c r="J57" s="67"/>
      <c r="K57" s="67"/>
      <c r="L57" s="67"/>
      <c r="M57" s="185"/>
      <c r="N57" s="67"/>
      <c r="O57" s="185"/>
      <c r="Q57" s="67"/>
      <c r="R57" s="67"/>
    </row>
    <row r="58" spans="1:18" ht="26.1" customHeight="1">
      <c r="A58"/>
      <c r="B58"/>
      <c r="C58" s="67" t="s">
        <v>853</v>
      </c>
      <c r="D58"/>
      <c r="E58"/>
      <c r="F58"/>
      <c r="G58"/>
      <c r="H58"/>
      <c r="I58"/>
      <c r="J58" s="67"/>
      <c r="K58" s="67"/>
      <c r="L58" s="67"/>
      <c r="M58" s="185"/>
      <c r="N58" s="67"/>
      <c r="O58" s="185"/>
      <c r="Q58" s="67"/>
      <c r="R58" s="67"/>
    </row>
    <row r="59" spans="1:18" ht="26.1" customHeight="1">
      <c r="A59"/>
      <c r="B59" s="67" t="s">
        <v>855</v>
      </c>
      <c r="C59"/>
      <c r="D59"/>
      <c r="E59"/>
      <c r="F59"/>
      <c r="G59"/>
      <c r="H59"/>
      <c r="I59"/>
      <c r="J59" s="67"/>
      <c r="K59" s="67"/>
      <c r="L59" s="67"/>
      <c r="M59" s="185"/>
      <c r="N59" s="67"/>
      <c r="O59" s="185"/>
      <c r="Q59" s="67"/>
      <c r="R59" s="67"/>
    </row>
    <row r="60" spans="1:18" ht="26.1" customHeight="1">
      <c r="A60"/>
      <c r="B60" s="67" t="s">
        <v>854</v>
      </c>
      <c r="C60"/>
      <c r="D60"/>
      <c r="E60"/>
      <c r="F60"/>
      <c r="G60"/>
      <c r="H60"/>
      <c r="I60"/>
      <c r="J60" s="67"/>
      <c r="K60" s="67"/>
      <c r="L60" s="67"/>
      <c r="M60" s="185"/>
      <c r="N60" s="67"/>
      <c r="O60" s="185"/>
      <c r="Q60" s="67"/>
      <c r="R60" s="67"/>
    </row>
    <row r="61" spans="1:18" ht="26.1" customHeight="1">
      <c r="A61"/>
      <c r="B61"/>
      <c r="C61" s="67" t="s">
        <v>746</v>
      </c>
      <c r="D61"/>
      <c r="E61"/>
      <c r="F61"/>
      <c r="G61"/>
      <c r="H61"/>
      <c r="I61"/>
      <c r="J61"/>
      <c r="K61"/>
      <c r="L61"/>
      <c r="M61"/>
      <c r="N61"/>
      <c r="O61"/>
      <c r="Q61" s="67"/>
      <c r="R61" s="67"/>
    </row>
    <row r="62" spans="1:18" ht="26.1" customHeight="1">
      <c r="A62"/>
      <c r="B62" s="67" t="s">
        <v>1214</v>
      </c>
      <c r="C62"/>
      <c r="D62"/>
      <c r="E62"/>
      <c r="F62"/>
      <c r="G62"/>
      <c r="H62"/>
      <c r="I62"/>
      <c r="J62"/>
      <c r="K62"/>
      <c r="L62"/>
      <c r="M62"/>
      <c r="N62"/>
      <c r="O62"/>
      <c r="Q62" s="67"/>
      <c r="R62" s="67"/>
    </row>
    <row r="63" spans="1:18" ht="26.1" customHeight="1">
      <c r="A63"/>
      <c r="B63" s="67" t="s">
        <v>1216</v>
      </c>
      <c r="C63"/>
      <c r="D63"/>
      <c r="E63"/>
      <c r="F63"/>
      <c r="G63"/>
      <c r="H63"/>
      <c r="I63"/>
      <c r="J63"/>
      <c r="K63"/>
      <c r="L63"/>
      <c r="M63"/>
      <c r="N63"/>
      <c r="O63"/>
      <c r="Q63" s="67"/>
      <c r="R63" s="67"/>
    </row>
    <row r="64" spans="1:18" ht="26.1" customHeight="1">
      <c r="A64"/>
      <c r="B64" s="67" t="s">
        <v>747</v>
      </c>
      <c r="C64"/>
      <c r="D64"/>
      <c r="E64"/>
      <c r="F64"/>
      <c r="G64"/>
      <c r="H64"/>
      <c r="I64"/>
      <c r="J64"/>
      <c r="K64"/>
      <c r="L64"/>
      <c r="M64"/>
      <c r="N64"/>
      <c r="O64"/>
      <c r="Q64" s="67"/>
      <c r="R64" s="67"/>
    </row>
    <row r="65" spans="1:18" ht="26.1" customHeight="1">
      <c r="A65"/>
      <c r="B65" s="67" t="s">
        <v>748</v>
      </c>
      <c r="C65"/>
      <c r="D65"/>
      <c r="E65"/>
      <c r="F65"/>
      <c r="G65"/>
      <c r="H65"/>
      <c r="I65"/>
      <c r="J65"/>
      <c r="K65"/>
      <c r="L65"/>
      <c r="M65"/>
      <c r="N65"/>
      <c r="O65"/>
      <c r="Q65" s="67"/>
      <c r="R65" s="67"/>
    </row>
    <row r="66" spans="1:18" ht="26.1" customHeight="1">
      <c r="A66"/>
      <c r="B66" s="67" t="s">
        <v>749</v>
      </c>
      <c r="C66"/>
      <c r="D66"/>
      <c r="E66"/>
      <c r="F66"/>
      <c r="G66"/>
      <c r="H66"/>
      <c r="I66"/>
      <c r="J66"/>
      <c r="K66"/>
      <c r="L66"/>
      <c r="M66"/>
      <c r="N66"/>
      <c r="O66"/>
      <c r="Q66" s="67"/>
      <c r="R66" s="67"/>
    </row>
    <row r="67" spans="1:18" ht="26.1" customHeight="1">
      <c r="A67"/>
      <c r="B67" s="67" t="s">
        <v>750</v>
      </c>
      <c r="C67"/>
      <c r="D67"/>
      <c r="E67"/>
      <c r="F67"/>
      <c r="G67"/>
      <c r="H67"/>
      <c r="I67"/>
      <c r="J67"/>
      <c r="K67"/>
      <c r="L67"/>
      <c r="M67"/>
      <c r="N67"/>
      <c r="O67"/>
      <c r="Q67" s="67"/>
      <c r="R67" s="67"/>
    </row>
    <row r="68" spans="1:18" ht="26.1" customHeight="1">
      <c r="A68"/>
      <c r="B68" s="67" t="s">
        <v>752</v>
      </c>
      <c r="C68"/>
      <c r="D68"/>
      <c r="E68"/>
      <c r="F68"/>
      <c r="G68"/>
      <c r="H68"/>
      <c r="I68"/>
      <c r="J68"/>
      <c r="K68"/>
      <c r="L68"/>
      <c r="M68"/>
      <c r="N68"/>
      <c r="O68"/>
      <c r="Q68" s="67"/>
      <c r="R68" s="67"/>
    </row>
    <row r="69" spans="1:18" ht="26.1" customHeight="1">
      <c r="A69"/>
      <c r="B69" s="67" t="s">
        <v>751</v>
      </c>
      <c r="C69"/>
      <c r="D69"/>
      <c r="E69"/>
      <c r="F69"/>
      <c r="G69"/>
      <c r="H69"/>
      <c r="I69"/>
      <c r="J69"/>
      <c r="K69"/>
      <c r="L69"/>
      <c r="M69"/>
      <c r="N69"/>
      <c r="O69"/>
      <c r="Q69" s="67"/>
      <c r="R69" s="67"/>
    </row>
    <row r="70" spans="1:18" ht="26.1" customHeight="1">
      <c r="A70"/>
      <c r="B70" s="67"/>
      <c r="C70"/>
      <c r="D70"/>
      <c r="E70"/>
      <c r="F70"/>
      <c r="G70"/>
      <c r="H70"/>
      <c r="I70"/>
      <c r="J70"/>
      <c r="K70"/>
      <c r="L70"/>
      <c r="M70"/>
      <c r="N70"/>
      <c r="O70"/>
      <c r="Q70" s="67"/>
      <c r="R70" s="67"/>
    </row>
    <row r="71" spans="1:18" ht="26.1" customHeight="1">
      <c r="A71"/>
      <c r="B71" s="67"/>
      <c r="C71"/>
      <c r="D71"/>
      <c r="E71"/>
      <c r="F71"/>
      <c r="G71"/>
      <c r="H71"/>
      <c r="I71"/>
      <c r="J71" s="67"/>
      <c r="K71" s="67"/>
      <c r="L71" s="67"/>
      <c r="M71" s="185"/>
      <c r="N71" s="67"/>
      <c r="O71" s="185"/>
      <c r="Q71" s="67"/>
      <c r="R71" s="67"/>
    </row>
    <row r="72" spans="1:18" ht="26.1" customHeight="1">
      <c r="A72"/>
      <c r="B72" s="67"/>
      <c r="C72"/>
      <c r="D72"/>
      <c r="E72"/>
      <c r="F72"/>
      <c r="G72"/>
      <c r="H72"/>
      <c r="I72"/>
      <c r="J72" s="67"/>
      <c r="K72" s="67"/>
      <c r="L72" s="67"/>
      <c r="M72" s="185"/>
      <c r="N72" s="67"/>
      <c r="O72" s="185"/>
      <c r="Q72" s="67"/>
      <c r="R72" s="67"/>
    </row>
    <row r="73" spans="1:18" ht="26.1" customHeight="1">
      <c r="A73" s="370" t="s">
        <v>301</v>
      </c>
      <c r="B73" s="370"/>
      <c r="C73" s="370"/>
      <c r="D73" s="370"/>
      <c r="E73" s="370"/>
      <c r="F73" s="370"/>
      <c r="G73" s="370"/>
      <c r="H73" s="370"/>
      <c r="I73" s="370"/>
      <c r="J73" s="370"/>
      <c r="K73" s="370"/>
      <c r="L73" s="370"/>
      <c r="M73" s="370"/>
      <c r="N73" s="370"/>
      <c r="O73" s="370"/>
      <c r="Q73" s="67"/>
      <c r="R73" s="67"/>
    </row>
    <row r="74" spans="1:18" ht="26.1" customHeight="1">
      <c r="C74" s="369" t="s">
        <v>753</v>
      </c>
      <c r="D74" s="369"/>
      <c r="E74" s="369"/>
      <c r="F74" s="369"/>
      <c r="G74" s="369"/>
      <c r="H74" s="369"/>
      <c r="I74" s="369"/>
      <c r="J74" s="369"/>
      <c r="K74" s="369"/>
      <c r="L74" s="369"/>
      <c r="M74" s="369"/>
      <c r="Q74" s="67"/>
      <c r="R74" s="67"/>
    </row>
    <row r="75" spans="1:18" ht="27.9" customHeight="1">
      <c r="A75" s="370" t="s">
        <v>861</v>
      </c>
      <c r="B75" s="370"/>
      <c r="C75" s="370"/>
      <c r="D75" s="370"/>
      <c r="E75" s="370"/>
      <c r="F75" s="370"/>
      <c r="G75" s="370"/>
      <c r="H75" s="370"/>
      <c r="I75" s="370"/>
      <c r="J75" s="370"/>
      <c r="K75" s="370"/>
      <c r="L75" s="370"/>
      <c r="M75" s="370"/>
      <c r="N75" s="370"/>
      <c r="O75" s="370"/>
      <c r="Q75" s="67"/>
      <c r="R75" s="67"/>
    </row>
    <row r="76" spans="1:18" ht="27.9" customHeight="1">
      <c r="A76"/>
      <c r="B76"/>
      <c r="C76"/>
      <c r="D76"/>
      <c r="E76"/>
      <c r="F76"/>
      <c r="G76"/>
      <c r="H76"/>
      <c r="I76"/>
      <c r="J76" s="67"/>
      <c r="K76" s="67"/>
      <c r="L76" s="67"/>
      <c r="M76" s="185"/>
      <c r="N76" s="67"/>
      <c r="O76" s="185"/>
      <c r="Q76" s="67"/>
      <c r="R76" s="67"/>
    </row>
    <row r="77" spans="1:18" ht="27.9" customHeight="1">
      <c r="A77"/>
      <c r="B77"/>
      <c r="C77" s="67" t="s">
        <v>689</v>
      </c>
      <c r="D77" s="30"/>
      <c r="E77" s="30"/>
      <c r="F77" s="30"/>
      <c r="G77" s="67"/>
      <c r="H77"/>
      <c r="I77"/>
      <c r="J77" s="67"/>
      <c r="K77" s="67"/>
      <c r="L77" s="67"/>
      <c r="M77" s="185"/>
      <c r="N77" s="67"/>
      <c r="O77" s="185"/>
      <c r="Q77" s="67"/>
      <c r="R77" s="67"/>
    </row>
    <row r="78" spans="1:18" ht="27.9" customHeight="1">
      <c r="A78"/>
      <c r="B78" s="67" t="s">
        <v>690</v>
      </c>
      <c r="C78" s="67"/>
      <c r="D78" s="30"/>
      <c r="E78" s="30"/>
      <c r="F78" s="30"/>
      <c r="G78" s="67"/>
      <c r="H78"/>
      <c r="I78"/>
      <c r="J78" s="67"/>
      <c r="K78" s="67"/>
      <c r="L78" s="67"/>
      <c r="M78" s="185"/>
      <c r="N78" s="67"/>
      <c r="O78" s="185"/>
      <c r="Q78" s="67"/>
      <c r="R78" s="67"/>
    </row>
    <row r="79" spans="1:18" ht="27.9" customHeight="1">
      <c r="A79"/>
      <c r="B79" s="67" t="s">
        <v>699</v>
      </c>
      <c r="C79" s="67"/>
      <c r="D79" s="30"/>
      <c r="E79" s="30"/>
      <c r="F79" s="30"/>
      <c r="G79" s="67"/>
      <c r="H79"/>
      <c r="I79"/>
      <c r="J79" s="67"/>
      <c r="K79" s="67"/>
      <c r="L79" s="67"/>
      <c r="M79" s="185"/>
      <c r="N79" s="67"/>
      <c r="O79" s="185"/>
      <c r="Q79" s="67"/>
      <c r="R79" s="67"/>
    </row>
    <row r="80" spans="1:18" ht="27.9" customHeight="1">
      <c r="A80"/>
      <c r="B80" s="67" t="s">
        <v>1583</v>
      </c>
      <c r="C80" s="67"/>
      <c r="D80" s="30"/>
      <c r="E80" s="30"/>
      <c r="F80" s="30"/>
      <c r="G80" s="67"/>
      <c r="H80"/>
      <c r="I80"/>
      <c r="J80" s="67"/>
      <c r="K80" s="67"/>
      <c r="L80" s="67"/>
      <c r="M80" s="185"/>
      <c r="N80" s="67"/>
      <c r="O80" s="185"/>
      <c r="Q80" s="67"/>
      <c r="R80" s="67"/>
    </row>
    <row r="81" spans="1:18" ht="27.9" customHeight="1">
      <c r="A81"/>
      <c r="B81" s="67" t="s">
        <v>697</v>
      </c>
      <c r="C81" s="67"/>
      <c r="D81" s="30"/>
      <c r="E81" s="30"/>
      <c r="F81" s="30"/>
      <c r="G81" s="67"/>
      <c r="H81"/>
      <c r="I81"/>
      <c r="J81" s="67"/>
      <c r="K81" s="67"/>
      <c r="L81" s="67"/>
      <c r="M81" s="185"/>
      <c r="N81" s="67"/>
      <c r="O81" s="185"/>
      <c r="Q81" s="67"/>
      <c r="R81" s="67"/>
    </row>
    <row r="82" spans="1:18" ht="27.9" customHeight="1">
      <c r="A82"/>
      <c r="B82" s="67" t="s">
        <v>698</v>
      </c>
      <c r="C82" s="67"/>
      <c r="D82" s="30"/>
      <c r="E82" s="30"/>
      <c r="F82" s="30"/>
      <c r="G82" s="67"/>
      <c r="H82"/>
      <c r="I82"/>
      <c r="J82" s="67"/>
      <c r="K82" s="67"/>
      <c r="L82" s="67"/>
      <c r="M82" s="185"/>
      <c r="N82" s="67"/>
      <c r="O82" s="185"/>
      <c r="Q82" s="67"/>
      <c r="R82" s="67"/>
    </row>
    <row r="83" spans="1:18" ht="27.9" customHeight="1">
      <c r="A83"/>
      <c r="B83" s="67" t="s">
        <v>686</v>
      </c>
      <c r="C83" s="67"/>
      <c r="D83" s="30"/>
      <c r="E83" s="30"/>
      <c r="F83" s="30"/>
      <c r="G83" s="67"/>
      <c r="H83"/>
      <c r="I83"/>
      <c r="J83" s="67"/>
      <c r="K83" s="67"/>
      <c r="L83" s="67"/>
      <c r="M83" s="185"/>
      <c r="N83" s="67"/>
      <c r="O83" s="185"/>
      <c r="Q83" s="67"/>
      <c r="R83" s="67"/>
    </row>
    <row r="84" spans="1:18" ht="27.9" customHeight="1">
      <c r="A84"/>
      <c r="B84" s="67" t="s">
        <v>687</v>
      </c>
      <c r="C84" s="67"/>
      <c r="D84" s="30"/>
      <c r="E84" s="30"/>
      <c r="F84" s="30"/>
      <c r="G84" s="67"/>
      <c r="H84"/>
      <c r="I84"/>
      <c r="J84" s="67"/>
      <c r="K84" s="67"/>
      <c r="L84" s="67"/>
      <c r="M84" s="185"/>
      <c r="N84" s="67"/>
      <c r="O84" s="185"/>
      <c r="Q84" s="67"/>
      <c r="R84" s="67"/>
    </row>
    <row r="85" spans="1:18" ht="27.9" customHeight="1">
      <c r="A85"/>
      <c r="B85" s="67" t="s">
        <v>688</v>
      </c>
      <c r="C85" s="67"/>
      <c r="D85" s="30"/>
      <c r="E85" s="30"/>
      <c r="F85" s="30"/>
      <c r="G85" s="67"/>
      <c r="H85"/>
      <c r="I85"/>
      <c r="J85" s="67"/>
      <c r="K85" s="67"/>
      <c r="L85" s="67"/>
      <c r="M85" s="185"/>
      <c r="N85" s="67"/>
      <c r="O85" s="185"/>
      <c r="Q85" s="67"/>
      <c r="R85" s="67"/>
    </row>
    <row r="86" spans="1:18" ht="27.9" customHeight="1">
      <c r="A86"/>
      <c r="C86" s="108" t="s">
        <v>798</v>
      </c>
      <c r="F86" s="30"/>
      <c r="G86" s="67"/>
      <c r="H86"/>
      <c r="I86"/>
      <c r="J86" s="67"/>
      <c r="K86" s="67"/>
      <c r="L86" s="67"/>
      <c r="M86" s="185"/>
      <c r="N86" s="67"/>
      <c r="O86" s="185"/>
      <c r="Q86" s="67"/>
      <c r="R86" s="67"/>
    </row>
    <row r="87" spans="1:18" ht="27.9" customHeight="1">
      <c r="A87"/>
      <c r="B87" s="108" t="s">
        <v>797</v>
      </c>
      <c r="F87" s="30"/>
      <c r="G87" s="67"/>
      <c r="H87"/>
      <c r="I87"/>
      <c r="J87" s="67"/>
      <c r="K87" s="67"/>
      <c r="L87" s="67"/>
      <c r="M87" s="185"/>
      <c r="N87" s="67"/>
      <c r="O87" s="185"/>
      <c r="Q87" s="67"/>
      <c r="R87" s="67"/>
    </row>
    <row r="88" spans="1:18" ht="27.9" customHeight="1">
      <c r="A88"/>
      <c r="B88" s="108" t="s">
        <v>691</v>
      </c>
      <c r="F88" s="30"/>
      <c r="G88" s="67"/>
      <c r="H88"/>
      <c r="I88"/>
      <c r="J88" s="67"/>
      <c r="K88" s="67"/>
      <c r="L88" s="67"/>
      <c r="M88" s="185"/>
      <c r="N88" s="67"/>
      <c r="O88" s="185"/>
      <c r="Q88" s="67"/>
      <c r="R88" s="67"/>
    </row>
    <row r="89" spans="1:18" ht="27.9" customHeight="1">
      <c r="A89"/>
      <c r="B89" s="108" t="s">
        <v>692</v>
      </c>
      <c r="F89" s="30"/>
      <c r="G89" s="67"/>
      <c r="H89"/>
      <c r="I89"/>
      <c r="J89" s="67"/>
      <c r="K89" s="67"/>
      <c r="L89" s="67"/>
      <c r="M89" s="185"/>
      <c r="N89" s="67"/>
      <c r="O89" s="185"/>
      <c r="Q89" s="67"/>
      <c r="R89" s="67"/>
    </row>
    <row r="90" spans="1:18" ht="27.9" customHeight="1">
      <c r="A90"/>
      <c r="B90" s="108" t="s">
        <v>693</v>
      </c>
      <c r="F90" s="30"/>
      <c r="G90" s="67"/>
      <c r="H90"/>
      <c r="I90"/>
      <c r="J90" s="67"/>
      <c r="K90" s="67"/>
      <c r="L90" s="67"/>
      <c r="M90" s="185"/>
      <c r="N90" s="67"/>
      <c r="O90" s="185"/>
      <c r="Q90" s="67"/>
      <c r="R90" s="67"/>
    </row>
    <row r="91" spans="1:18" ht="27.9" customHeight="1">
      <c r="A91"/>
      <c r="B91" s="108" t="s">
        <v>1051</v>
      </c>
      <c r="F91"/>
      <c r="G91"/>
      <c r="H91"/>
      <c r="I91"/>
      <c r="J91" s="67"/>
      <c r="K91" s="67"/>
      <c r="L91" s="67"/>
      <c r="M91" s="185"/>
      <c r="N91" s="67"/>
      <c r="O91" s="185"/>
      <c r="Q91" s="67"/>
      <c r="R91" s="67"/>
    </row>
    <row r="92" spans="1:18" ht="27.9" customHeight="1">
      <c r="A92"/>
      <c r="B92" s="108" t="s">
        <v>694</v>
      </c>
      <c r="F92"/>
      <c r="G92"/>
      <c r="H92"/>
      <c r="I92"/>
      <c r="J92" s="67"/>
      <c r="K92" s="67"/>
      <c r="L92" s="67"/>
      <c r="M92" s="185"/>
      <c r="N92" s="67"/>
      <c r="O92" s="185"/>
      <c r="Q92" s="67"/>
      <c r="R92" s="67"/>
    </row>
    <row r="93" spans="1:18" ht="27.9" customHeight="1">
      <c r="C93" s="108" t="s">
        <v>700</v>
      </c>
      <c r="G93"/>
      <c r="H93"/>
      <c r="I93"/>
      <c r="J93" s="67"/>
      <c r="K93" s="67"/>
      <c r="L93" s="67"/>
      <c r="M93" s="185"/>
      <c r="N93" s="67"/>
      <c r="O93" s="185"/>
      <c r="Q93" s="67"/>
      <c r="R93" s="67"/>
    </row>
    <row r="94" spans="1:18" ht="27.9" customHeight="1">
      <c r="B94" s="108" t="s">
        <v>703</v>
      </c>
      <c r="G94"/>
      <c r="H94"/>
      <c r="I94"/>
      <c r="J94" s="67"/>
      <c r="K94" s="67"/>
      <c r="L94" s="67"/>
      <c r="M94" s="185"/>
      <c r="N94" s="67"/>
      <c r="O94" s="185"/>
      <c r="Q94" s="67"/>
      <c r="R94" s="67"/>
    </row>
    <row r="95" spans="1:18" ht="27.9" customHeight="1">
      <c r="B95" s="108" t="s">
        <v>702</v>
      </c>
      <c r="G95"/>
      <c r="H95"/>
      <c r="I95"/>
      <c r="J95" s="67"/>
      <c r="K95" s="67"/>
      <c r="L95" s="67"/>
      <c r="M95" s="185"/>
      <c r="N95" s="67"/>
      <c r="O95" s="185"/>
      <c r="Q95" s="67"/>
      <c r="R95" s="67"/>
    </row>
    <row r="96" spans="1:18" ht="27.9" customHeight="1">
      <c r="B96" s="108" t="s">
        <v>701</v>
      </c>
      <c r="G96"/>
      <c r="H96"/>
      <c r="I96"/>
      <c r="J96" s="67"/>
      <c r="K96" s="67"/>
      <c r="L96" s="67"/>
      <c r="M96" s="185"/>
      <c r="N96" s="67"/>
      <c r="O96" s="185"/>
      <c r="Q96" s="67"/>
      <c r="R96" s="67"/>
    </row>
    <row r="97" spans="1:18" ht="27.9" customHeight="1">
      <c r="B97" s="108" t="s">
        <v>704</v>
      </c>
      <c r="G97"/>
      <c r="H97"/>
      <c r="I97"/>
      <c r="J97" s="67"/>
      <c r="K97" s="67"/>
      <c r="L97" s="67"/>
      <c r="M97" s="185"/>
      <c r="N97" s="67"/>
      <c r="O97" s="185"/>
      <c r="Q97" s="67"/>
      <c r="R97" s="67"/>
    </row>
    <row r="98" spans="1:18" ht="27.9" customHeight="1">
      <c r="A98"/>
      <c r="B98" s="108" t="s">
        <v>1052</v>
      </c>
      <c r="G98"/>
      <c r="H98"/>
      <c r="I98"/>
      <c r="J98" s="67"/>
      <c r="K98" s="67"/>
      <c r="L98" s="67"/>
      <c r="M98" s="185"/>
      <c r="N98" s="67"/>
      <c r="O98" s="185"/>
      <c r="Q98" s="67"/>
      <c r="R98" s="67"/>
    </row>
    <row r="99" spans="1:18" ht="27.9" customHeight="1">
      <c r="B99" s="108" t="s">
        <v>695</v>
      </c>
      <c r="G99"/>
      <c r="H99"/>
      <c r="I99"/>
      <c r="J99" s="67"/>
      <c r="K99" s="67"/>
      <c r="L99" s="67"/>
      <c r="M99" s="185"/>
      <c r="N99" s="67"/>
      <c r="O99" s="185"/>
      <c r="Q99" s="67"/>
      <c r="R99" s="67"/>
    </row>
    <row r="100" spans="1:18" ht="27.9" customHeight="1">
      <c r="B100" s="108" t="s">
        <v>705</v>
      </c>
      <c r="G100"/>
      <c r="H100"/>
      <c r="I100"/>
      <c r="J100" s="67"/>
      <c r="K100" s="67"/>
      <c r="L100" s="67"/>
      <c r="M100" s="185"/>
      <c r="N100" s="67"/>
      <c r="O100" s="185"/>
      <c r="Q100" s="67"/>
      <c r="R100" s="67"/>
    </row>
    <row r="101" spans="1:18" ht="27.9" customHeight="1">
      <c r="A101"/>
      <c r="B101" s="108" t="s">
        <v>696</v>
      </c>
      <c r="G101"/>
      <c r="H101"/>
      <c r="I101"/>
      <c r="J101" s="67"/>
      <c r="K101" s="67"/>
      <c r="L101" s="67"/>
      <c r="M101" s="185"/>
      <c r="N101" s="67"/>
      <c r="O101" s="185"/>
      <c r="Q101" s="67"/>
      <c r="R101" s="67"/>
    </row>
    <row r="102" spans="1:18" ht="27.9" customHeight="1">
      <c r="A102"/>
      <c r="F102"/>
      <c r="G102"/>
      <c r="H102"/>
      <c r="I102"/>
      <c r="J102" s="67"/>
      <c r="K102" s="67"/>
      <c r="L102" s="67"/>
      <c r="M102" s="185"/>
      <c r="N102" s="67"/>
      <c r="O102" s="185"/>
      <c r="Q102" s="67"/>
      <c r="R102" s="67"/>
    </row>
    <row r="103" spans="1:18" ht="27.9" customHeight="1">
      <c r="A103"/>
      <c r="F103"/>
      <c r="G103"/>
      <c r="H103"/>
      <c r="I103"/>
      <c r="J103" s="67"/>
      <c r="K103" s="67"/>
      <c r="L103" s="67"/>
      <c r="M103" s="185"/>
      <c r="N103" s="67"/>
      <c r="O103" s="185"/>
      <c r="Q103" s="67"/>
      <c r="R103" s="67"/>
    </row>
    <row r="104" spans="1:18" ht="27.9" customHeight="1">
      <c r="A104"/>
      <c r="F104"/>
      <c r="G104"/>
      <c r="H104"/>
      <c r="I104"/>
      <c r="J104" s="67"/>
      <c r="K104" s="67"/>
      <c r="L104" s="67"/>
      <c r="M104" s="185"/>
      <c r="N104" s="67"/>
      <c r="O104" s="185"/>
      <c r="Q104" s="67"/>
      <c r="R104" s="67"/>
    </row>
    <row r="105" spans="1:18" ht="27.9" customHeight="1">
      <c r="A105" s="370" t="s">
        <v>301</v>
      </c>
      <c r="B105" s="370"/>
      <c r="C105" s="370"/>
      <c r="D105" s="370"/>
      <c r="E105" s="370"/>
      <c r="F105" s="370"/>
      <c r="G105" s="370"/>
      <c r="H105" s="370"/>
      <c r="I105" s="370"/>
      <c r="J105" s="370"/>
      <c r="K105" s="370"/>
      <c r="L105" s="370"/>
      <c r="M105" s="370"/>
      <c r="N105" s="370"/>
      <c r="O105" s="370"/>
    </row>
    <row r="106" spans="1:18" ht="27.9" customHeight="1">
      <c r="C106" s="369" t="s">
        <v>753</v>
      </c>
      <c r="D106" s="369"/>
      <c r="E106" s="369"/>
      <c r="F106" s="369"/>
      <c r="G106" s="369"/>
      <c r="H106" s="369"/>
      <c r="I106" s="369"/>
      <c r="J106" s="369"/>
      <c r="K106" s="369"/>
      <c r="L106" s="369"/>
      <c r="M106" s="369"/>
    </row>
  </sheetData>
  <sheetProtection formatCells="0" formatColumns="0" formatRows="0" insertColumns="0" insertRows="0" insertHyperlinks="0" deleteColumns="0" deleteRows="0" sort="0" autoFilter="0" pivotTables="0"/>
  <mergeCells count="19">
    <mergeCell ref="C106:M106"/>
    <mergeCell ref="A1:O1"/>
    <mergeCell ref="I44:O44"/>
    <mergeCell ref="I45:K45"/>
    <mergeCell ref="M45:O45"/>
    <mergeCell ref="A105:O105"/>
    <mergeCell ref="I26:K26"/>
    <mergeCell ref="M26:O26"/>
    <mergeCell ref="M25:O25"/>
    <mergeCell ref="M24:O24"/>
    <mergeCell ref="A39:O39"/>
    <mergeCell ref="C40:M40"/>
    <mergeCell ref="A41:O41"/>
    <mergeCell ref="I5:O5"/>
    <mergeCell ref="I6:K6"/>
    <mergeCell ref="M6:O6"/>
    <mergeCell ref="A73:O73"/>
    <mergeCell ref="C74:M74"/>
    <mergeCell ref="A75:O75"/>
  </mergeCells>
  <pageMargins left="0.78740157480314965" right="0.39370078740157483" top="0.59055118110236227" bottom="0.39370078740157483" header="0.43307086614173229" footer="0.19685039370078741"/>
  <pageSetup paperSize="9" scale="86" orientation="portrait" r:id="rId1"/>
  <headerFooter alignWithMargins="0">
    <oddHeader>&amp;L&amp;"Angsana New,Regular"&amp;8THAI POLYCONS PUBLIC COMPANY LIMITED</oddHeader>
  </headerFooter>
  <rowBreaks count="2" manualBreakCount="2">
    <brk id="40" max="16383" man="1"/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20</vt:i4>
      </vt:variant>
    </vt:vector>
  </HeadingPairs>
  <TitlesOfParts>
    <vt:vector size="40" baseType="lpstr">
      <vt:lpstr>Note P1-4</vt:lpstr>
      <vt:lpstr>P5-7</vt:lpstr>
      <vt:lpstr>P8-19</vt:lpstr>
      <vt:lpstr>P20-25</vt:lpstr>
      <vt:lpstr>P26-27</vt:lpstr>
      <vt:lpstr>P28-29</vt:lpstr>
      <vt:lpstr>P30</vt:lpstr>
      <vt:lpstr>P31</vt:lpstr>
      <vt:lpstr>P32-34</vt:lpstr>
      <vt:lpstr>P35-37</vt:lpstr>
      <vt:lpstr>P38</vt:lpstr>
      <vt:lpstr>P39-43</vt:lpstr>
      <vt:lpstr>44-47</vt:lpstr>
      <vt:lpstr>P48-50</vt:lpstr>
      <vt:lpstr>P51-52</vt:lpstr>
      <vt:lpstr>53-54</vt:lpstr>
      <vt:lpstr>55-56</vt:lpstr>
      <vt:lpstr>57-62</vt:lpstr>
      <vt:lpstr>63-66</vt:lpstr>
      <vt:lpstr>67-70</vt:lpstr>
      <vt:lpstr>'44-47'!Print_Area</vt:lpstr>
      <vt:lpstr>'53-54'!Print_Area</vt:lpstr>
      <vt:lpstr>'55-56'!Print_Area</vt:lpstr>
      <vt:lpstr>'57-62'!Print_Area</vt:lpstr>
      <vt:lpstr>'63-66'!Print_Area</vt:lpstr>
      <vt:lpstr>'67-70'!Print_Area</vt:lpstr>
      <vt:lpstr>'Note P1-4'!Print_Area</vt:lpstr>
      <vt:lpstr>'P20-25'!Print_Area</vt:lpstr>
      <vt:lpstr>'P26-27'!Print_Area</vt:lpstr>
      <vt:lpstr>'P28-29'!Print_Area</vt:lpstr>
      <vt:lpstr>'P30'!Print_Area</vt:lpstr>
      <vt:lpstr>'P31'!Print_Area</vt:lpstr>
      <vt:lpstr>'P32-34'!Print_Area</vt:lpstr>
      <vt:lpstr>'P35-37'!Print_Area</vt:lpstr>
      <vt:lpstr>'P38'!Print_Area</vt:lpstr>
      <vt:lpstr>'P39-43'!Print_Area</vt:lpstr>
      <vt:lpstr>'P48-50'!Print_Area</vt:lpstr>
      <vt:lpstr>'P51-52'!Print_Area</vt:lpstr>
      <vt:lpstr>'P5-7'!Print_Area</vt:lpstr>
      <vt:lpstr>'P8-19'!Print_Area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</dc:creator>
  <cp:lastModifiedBy>Ploychompu Pattana-Anek</cp:lastModifiedBy>
  <cp:lastPrinted>2022-08-11T09:15:37Z</cp:lastPrinted>
  <dcterms:created xsi:type="dcterms:W3CDTF">2012-05-12T23:32:09Z</dcterms:created>
  <dcterms:modified xsi:type="dcterms:W3CDTF">2022-08-15T00:58:36Z</dcterms:modified>
</cp:coreProperties>
</file>